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https://jpngym-my.sharepoint.com/personal/miyuki_kubo_cm_jpn-gym_or_jp/Documents/TGAトランポリン/競技部/都大会/2022no36/"/>
    </mc:Choice>
  </mc:AlternateContent>
  <xr:revisionPtr revIDLastSave="1310" documentId="13_ncr:1_{683CC5C3-A06A-944E-9C7B-B0847021B7FF}" xr6:coauthVersionLast="47" xr6:coauthVersionMax="47" xr10:uidLastSave="{8F24BE56-A4AA-42E7-828A-4C6AB96110F8}"/>
  <bookViews>
    <workbookView xWindow="29760" yWindow="960" windowWidth="22365" windowHeight="12315" tabRatio="713" xr2:uid="{00000000-000D-0000-FFFF-FFFF00000000}"/>
  </bookViews>
  <sheets>
    <sheet name="所属団体情報" sheetId="8" r:id="rId1"/>
    <sheet name="参加申込書 男子" sheetId="10" r:id="rId2"/>
    <sheet name="参加申込書 女子" sheetId="21" r:id="rId3"/>
    <sheet name="AD申請書" sheetId="26" r:id="rId4"/>
    <sheet name="撮影許可申請書" sheetId="15" state="hidden" r:id="rId5"/>
    <sheet name="帯同審判" sheetId="16" r:id="rId6"/>
    <sheet name="広告協賛申請書" sheetId="23" r:id="rId7"/>
    <sheet name="振込金総括表" sheetId="7" r:id="rId8"/>
    <sheet name="返金用振込口座" sheetId="29" r:id="rId9"/>
    <sheet name="選考" sheetId="30" state="hidden" r:id="rId10"/>
    <sheet name="Data" sheetId="24" state="hidden" r:id="rId11"/>
  </sheets>
  <definedNames>
    <definedName name="_xlnm.Print_Area" localSheetId="1">'参加申込書 男子'!$A$1:$G$48</definedName>
    <definedName name="_xlnm.Print_Area" localSheetId="5">帯同審判!$A$1:$I$16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0" l="1"/>
  <c r="D4" i="30"/>
  <c r="B5" i="30"/>
  <c r="B4" i="30"/>
  <c r="D22" i="8"/>
  <c r="G4" i="21"/>
  <c r="G7" i="7" s="1"/>
  <c r="F4" i="21"/>
  <c r="G6" i="7" s="1"/>
  <c r="E4" i="21"/>
  <c r="G5" i="7" s="1"/>
  <c r="G4" i="10"/>
  <c r="F7" i="7" s="1"/>
  <c r="F4" i="10"/>
  <c r="F6" i="7" s="1"/>
  <c r="E4" i="10"/>
  <c r="F5" i="7" s="1"/>
  <c r="F9" i="26"/>
  <c r="G10" i="26" s="1"/>
  <c r="E12" i="7" s="1"/>
  <c r="F11" i="26"/>
  <c r="I12" i="26" s="1"/>
  <c r="F7" i="26"/>
  <c r="G8" i="26" s="1"/>
  <c r="E10" i="7" s="1"/>
  <c r="J9" i="16"/>
  <c r="Q4" i="24" s="1"/>
  <c r="J7" i="16"/>
  <c r="P2" i="24"/>
  <c r="D18" i="8"/>
  <c r="A1" i="29"/>
  <c r="B1" i="26"/>
  <c r="C3" i="15"/>
  <c r="A1" i="10"/>
  <c r="Q6" i="24"/>
  <c r="Q5" i="24"/>
  <c r="O6" i="24"/>
  <c r="O5" i="24"/>
  <c r="I47" i="21"/>
  <c r="J47" i="21"/>
  <c r="I45" i="21"/>
  <c r="J45" i="21"/>
  <c r="I43" i="21"/>
  <c r="J43" i="21" s="1"/>
  <c r="I41" i="21"/>
  <c r="J41" i="21"/>
  <c r="I39" i="21"/>
  <c r="J39" i="21"/>
  <c r="I37" i="21"/>
  <c r="J37" i="21"/>
  <c r="I35" i="21"/>
  <c r="J35" i="21" s="1"/>
  <c r="I33" i="21"/>
  <c r="J33" i="21"/>
  <c r="I31" i="21"/>
  <c r="J31" i="21"/>
  <c r="I29" i="21"/>
  <c r="J29" i="21"/>
  <c r="I27" i="21"/>
  <c r="J27" i="21" s="1"/>
  <c r="I25" i="21"/>
  <c r="J25" i="21"/>
  <c r="I23" i="21"/>
  <c r="J23" i="21"/>
  <c r="I21" i="21"/>
  <c r="J21" i="21"/>
  <c r="I19" i="21"/>
  <c r="J19" i="21" s="1"/>
  <c r="I17" i="21"/>
  <c r="J17" i="21"/>
  <c r="I15" i="21"/>
  <c r="J15" i="21"/>
  <c r="I13" i="21"/>
  <c r="J13" i="21"/>
  <c r="I11" i="21"/>
  <c r="J11" i="21" s="1"/>
  <c r="I9" i="21"/>
  <c r="J9" i="21"/>
  <c r="E9" i="10"/>
  <c r="J2" i="24" s="1"/>
  <c r="E11" i="10"/>
  <c r="D17" i="8"/>
  <c r="E17" i="8"/>
  <c r="O4" i="24"/>
  <c r="O3" i="24"/>
  <c r="Q2" i="24"/>
  <c r="O2"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D32" i="24"/>
  <c r="F32" i="24" s="1"/>
  <c r="E32" i="24"/>
  <c r="D33" i="24"/>
  <c r="E33" i="24"/>
  <c r="F33" i="24" s="1"/>
  <c r="D34" i="24"/>
  <c r="E34" i="24"/>
  <c r="D35" i="24"/>
  <c r="E35" i="24"/>
  <c r="D36" i="24"/>
  <c r="E36" i="24"/>
  <c r="D37" i="24"/>
  <c r="E37" i="24"/>
  <c r="D38" i="24"/>
  <c r="E38" i="24"/>
  <c r="F38" i="24" s="1"/>
  <c r="D39" i="24"/>
  <c r="E39" i="24"/>
  <c r="D40" i="24"/>
  <c r="F40" i="24" s="1"/>
  <c r="E40" i="24"/>
  <c r="D41" i="24"/>
  <c r="E41" i="24"/>
  <c r="F41" i="24" s="1"/>
  <c r="D42" i="24"/>
  <c r="E42" i="24"/>
  <c r="D43" i="24"/>
  <c r="E43" i="24"/>
  <c r="D44" i="24"/>
  <c r="E44" i="24"/>
  <c r="D45" i="24"/>
  <c r="E45" i="24"/>
  <c r="D46" i="24"/>
  <c r="E46" i="24"/>
  <c r="F46" i="24" s="1"/>
  <c r="D47" i="24"/>
  <c r="E47" i="24"/>
  <c r="F47" i="24" s="1"/>
  <c r="D48" i="24"/>
  <c r="F48" i="24" s="1"/>
  <c r="E48" i="24"/>
  <c r="D49" i="24"/>
  <c r="E49" i="24"/>
  <c r="F49" i="24" s="1"/>
  <c r="D50" i="24"/>
  <c r="E50" i="24"/>
  <c r="D51" i="24"/>
  <c r="E51" i="24"/>
  <c r="F51" i="24" s="1"/>
  <c r="D52" i="24"/>
  <c r="E52" i="24"/>
  <c r="D53" i="24"/>
  <c r="E53" i="24"/>
  <c r="D54" i="24"/>
  <c r="E54" i="24"/>
  <c r="D55" i="24"/>
  <c r="E55" i="24"/>
  <c r="D56" i="24"/>
  <c r="E56" i="24"/>
  <c r="D57" i="24"/>
  <c r="E57" i="24"/>
  <c r="D58" i="24"/>
  <c r="E58" i="24"/>
  <c r="D59" i="24"/>
  <c r="E59" i="24"/>
  <c r="D60" i="24"/>
  <c r="E60" i="24"/>
  <c r="D61" i="24"/>
  <c r="E61" i="24"/>
  <c r="F61" i="24" s="1"/>
  <c r="G32" i="24"/>
  <c r="H32" i="24"/>
  <c r="I32" i="24" s="1"/>
  <c r="G33" i="24"/>
  <c r="H33" i="24"/>
  <c r="G34" i="24"/>
  <c r="H34" i="24"/>
  <c r="G35" i="24"/>
  <c r="H35" i="24"/>
  <c r="G36" i="24"/>
  <c r="H36" i="24"/>
  <c r="I36" i="24" s="1"/>
  <c r="G37" i="24"/>
  <c r="H37" i="24"/>
  <c r="I37" i="24" s="1"/>
  <c r="G38" i="24"/>
  <c r="H38" i="24"/>
  <c r="G39" i="24"/>
  <c r="H39" i="24"/>
  <c r="I39" i="24" s="1"/>
  <c r="G40" i="24"/>
  <c r="I40" i="24" s="1"/>
  <c r="H40" i="24"/>
  <c r="G41" i="24"/>
  <c r="H41" i="24"/>
  <c r="G42" i="24"/>
  <c r="H42" i="24"/>
  <c r="G43" i="24"/>
  <c r="H43" i="24"/>
  <c r="G44" i="24"/>
  <c r="H44" i="24"/>
  <c r="I44" i="24" s="1"/>
  <c r="G45" i="24"/>
  <c r="H45" i="24"/>
  <c r="I45" i="24" s="1"/>
  <c r="G46" i="24"/>
  <c r="H46" i="24"/>
  <c r="G47" i="24"/>
  <c r="H47" i="24"/>
  <c r="I47" i="24" s="1"/>
  <c r="G48" i="24"/>
  <c r="I48" i="24" s="1"/>
  <c r="H48" i="24"/>
  <c r="G49" i="24"/>
  <c r="H49" i="24"/>
  <c r="G50" i="24"/>
  <c r="H50" i="24"/>
  <c r="G51" i="24"/>
  <c r="H51" i="24"/>
  <c r="I51" i="24" s="1"/>
  <c r="G52" i="24"/>
  <c r="H52" i="24"/>
  <c r="I52" i="24" s="1"/>
  <c r="G53" i="24"/>
  <c r="H53" i="24"/>
  <c r="I53" i="24" s="1"/>
  <c r="G54" i="24"/>
  <c r="H54" i="24"/>
  <c r="G55" i="24"/>
  <c r="H55" i="24"/>
  <c r="G56" i="24"/>
  <c r="I56" i="24" s="1"/>
  <c r="H56" i="24"/>
  <c r="G57" i="24"/>
  <c r="H57" i="24"/>
  <c r="G58" i="24"/>
  <c r="I58" i="24" s="1"/>
  <c r="H58" i="24"/>
  <c r="G59" i="24"/>
  <c r="H59" i="24"/>
  <c r="G60" i="24"/>
  <c r="H60" i="24"/>
  <c r="I60" i="24" s="1"/>
  <c r="G61" i="24"/>
  <c r="H61" i="24"/>
  <c r="K2" i="24"/>
  <c r="K3" i="24"/>
  <c r="K4" i="24"/>
  <c r="K5" i="24"/>
  <c r="K6" i="24"/>
  <c r="K7" i="24"/>
  <c r="K8" i="24"/>
  <c r="K9" i="24"/>
  <c r="K10" i="24"/>
  <c r="K11" i="24"/>
  <c r="K12" i="24"/>
  <c r="K13" i="24"/>
  <c r="K14" i="24"/>
  <c r="K15" i="24"/>
  <c r="K16" i="24"/>
  <c r="K17" i="24"/>
  <c r="K18" i="24"/>
  <c r="K19" i="24"/>
  <c r="K20" i="24"/>
  <c r="K21" i="24"/>
  <c r="K22" i="24"/>
  <c r="K23" i="24"/>
  <c r="K24" i="24"/>
  <c r="K25" i="24"/>
  <c r="K26" i="24"/>
  <c r="K27" i="24"/>
  <c r="K28" i="24"/>
  <c r="K29" i="24"/>
  <c r="K30" i="24"/>
  <c r="K31" i="24"/>
  <c r="E31" i="24"/>
  <c r="E30" i="24"/>
  <c r="E29" i="24"/>
  <c r="E28" i="24"/>
  <c r="E27" i="24"/>
  <c r="E26" i="24"/>
  <c r="F26" i="24" s="1"/>
  <c r="E25" i="24"/>
  <c r="E24" i="24"/>
  <c r="E23" i="24"/>
  <c r="E22" i="24"/>
  <c r="E21" i="24"/>
  <c r="E20" i="24"/>
  <c r="E19" i="24"/>
  <c r="E18" i="24"/>
  <c r="F18" i="24" s="1"/>
  <c r="E17" i="24"/>
  <c r="E16" i="24"/>
  <c r="E15" i="24"/>
  <c r="E14" i="24"/>
  <c r="E13" i="24"/>
  <c r="E12" i="24"/>
  <c r="E11" i="24"/>
  <c r="F11" i="24" s="1"/>
  <c r="E10" i="24"/>
  <c r="E9" i="24"/>
  <c r="E8" i="24"/>
  <c r="E7" i="24"/>
  <c r="E6" i="24"/>
  <c r="E5" i="24"/>
  <c r="E4" i="24"/>
  <c r="E3" i="24"/>
  <c r="E2" i="24"/>
  <c r="D31" i="24"/>
  <c r="F31" i="24" s="1"/>
  <c r="D30" i="24"/>
  <c r="D29" i="24"/>
  <c r="F29" i="24" s="1"/>
  <c r="D28" i="24"/>
  <c r="D27" i="24"/>
  <c r="F27" i="24" s="1"/>
  <c r="D26" i="24"/>
  <c r="D25" i="24"/>
  <c r="F25" i="24" s="1"/>
  <c r="D24" i="24"/>
  <c r="F24" i="24" s="1"/>
  <c r="D23" i="24"/>
  <c r="F23" i="24" s="1"/>
  <c r="D22" i="24"/>
  <c r="D21" i="24"/>
  <c r="D20" i="24"/>
  <c r="D19" i="24"/>
  <c r="D18" i="24"/>
  <c r="D17" i="24"/>
  <c r="F17" i="24" s="1"/>
  <c r="D16" i="24"/>
  <c r="F16" i="24" s="1"/>
  <c r="D15" i="24"/>
  <c r="F15" i="24" s="1"/>
  <c r="D14" i="24"/>
  <c r="D13" i="24"/>
  <c r="F13" i="24" s="1"/>
  <c r="D12" i="24"/>
  <c r="D11" i="24"/>
  <c r="D10" i="24"/>
  <c r="D9" i="24"/>
  <c r="D8" i="24"/>
  <c r="F8" i="24" s="1"/>
  <c r="D7" i="24"/>
  <c r="F7" i="24" s="1"/>
  <c r="D6" i="24"/>
  <c r="D5" i="24"/>
  <c r="D4" i="24"/>
  <c r="F4" i="24" s="1"/>
  <c r="D3" i="24"/>
  <c r="F3" i="24" s="1"/>
  <c r="D2" i="24"/>
  <c r="F7" i="23"/>
  <c r="I7" i="23" s="1"/>
  <c r="I55" i="24"/>
  <c r="I35" i="24"/>
  <c r="F35" i="24"/>
  <c r="I54" i="24"/>
  <c r="I50" i="24"/>
  <c r="I46" i="24"/>
  <c r="I42" i="24"/>
  <c r="I38" i="24"/>
  <c r="I34" i="24"/>
  <c r="F58" i="24"/>
  <c r="F54" i="24"/>
  <c r="F50" i="24"/>
  <c r="F42" i="24"/>
  <c r="F34" i="24"/>
  <c r="F55" i="24"/>
  <c r="F39" i="24"/>
  <c r="I59" i="24"/>
  <c r="I43" i="24"/>
  <c r="F59" i="24"/>
  <c r="F43" i="24"/>
  <c r="I61" i="24"/>
  <c r="I57" i="24"/>
  <c r="I49" i="24"/>
  <c r="I41" i="24"/>
  <c r="I33" i="24"/>
  <c r="F57" i="24"/>
  <c r="F53" i="24"/>
  <c r="F45" i="24"/>
  <c r="F37" i="24"/>
  <c r="F60" i="24"/>
  <c r="F56" i="24"/>
  <c r="F52" i="24"/>
  <c r="F44" i="24"/>
  <c r="F36" i="24"/>
  <c r="F6" i="24"/>
  <c r="F10" i="24"/>
  <c r="F5" i="24"/>
  <c r="B22" i="24"/>
  <c r="H31" i="24"/>
  <c r="H30" i="24"/>
  <c r="H29" i="24"/>
  <c r="H28" i="24"/>
  <c r="I28" i="24" s="1"/>
  <c r="H27" i="24"/>
  <c r="H26" i="24"/>
  <c r="H25" i="24"/>
  <c r="H24" i="24"/>
  <c r="H23" i="24"/>
  <c r="I23" i="24" s="1"/>
  <c r="H22" i="24"/>
  <c r="H21" i="24"/>
  <c r="I21" i="24" s="1"/>
  <c r="H20" i="24"/>
  <c r="I20" i="24" s="1"/>
  <c r="H19" i="24"/>
  <c r="H18" i="24"/>
  <c r="H17" i="24"/>
  <c r="H16" i="24"/>
  <c r="I16" i="24" s="1"/>
  <c r="H15" i="24"/>
  <c r="H14" i="24"/>
  <c r="H13" i="24"/>
  <c r="H12" i="24"/>
  <c r="I12" i="24" s="1"/>
  <c r="H11" i="24"/>
  <c r="H10" i="24"/>
  <c r="H9" i="24"/>
  <c r="H8" i="24"/>
  <c r="H7" i="24"/>
  <c r="H6" i="24"/>
  <c r="H5" i="24"/>
  <c r="H4" i="24"/>
  <c r="H3" i="24"/>
  <c r="I3" i="24" s="1"/>
  <c r="H2" i="24"/>
  <c r="G31" i="24"/>
  <c r="I31" i="24" s="1"/>
  <c r="G30" i="24"/>
  <c r="G29" i="24"/>
  <c r="G28" i="24"/>
  <c r="G27" i="24"/>
  <c r="I27" i="24" s="1"/>
  <c r="G26" i="24"/>
  <c r="I26" i="24" s="1"/>
  <c r="G25" i="24"/>
  <c r="I25" i="24" s="1"/>
  <c r="G24" i="24"/>
  <c r="G23" i="24"/>
  <c r="G22" i="24"/>
  <c r="I22" i="24" s="1"/>
  <c r="G21" i="24"/>
  <c r="G20" i="24"/>
  <c r="G19" i="24"/>
  <c r="I19" i="24" s="1"/>
  <c r="G18" i="24"/>
  <c r="I18" i="24" s="1"/>
  <c r="G17" i="24"/>
  <c r="I17" i="24" s="1"/>
  <c r="G16" i="24"/>
  <c r="G15" i="24"/>
  <c r="I15" i="24" s="1"/>
  <c r="G14" i="24"/>
  <c r="G13" i="24"/>
  <c r="I13" i="24" s="1"/>
  <c r="G12" i="24"/>
  <c r="G11" i="24"/>
  <c r="G10" i="24"/>
  <c r="G9" i="24"/>
  <c r="I9" i="24" s="1"/>
  <c r="G8" i="24"/>
  <c r="G7" i="24"/>
  <c r="G6" i="24"/>
  <c r="G5" i="24"/>
  <c r="G4" i="24"/>
  <c r="G3" i="24"/>
  <c r="F9" i="24"/>
  <c r="F30" i="24"/>
  <c r="F22" i="24"/>
  <c r="F21" i="24"/>
  <c r="F20" i="24"/>
  <c r="F14" i="24"/>
  <c r="F12" i="24"/>
  <c r="B31" i="24"/>
  <c r="B30" i="24"/>
  <c r="B29" i="24"/>
  <c r="B28" i="24"/>
  <c r="B27" i="24"/>
  <c r="B26" i="24"/>
  <c r="B25" i="24"/>
  <c r="B24" i="24"/>
  <c r="B23" i="24"/>
  <c r="B21" i="24"/>
  <c r="B20" i="24"/>
  <c r="B19" i="24"/>
  <c r="B18" i="24"/>
  <c r="B17" i="24"/>
  <c r="B16" i="24"/>
  <c r="B15" i="24"/>
  <c r="B14" i="24"/>
  <c r="B13" i="24"/>
  <c r="B12" i="24"/>
  <c r="B11" i="24"/>
  <c r="B10" i="24"/>
  <c r="B9" i="24"/>
  <c r="B8" i="24"/>
  <c r="B7" i="24"/>
  <c r="B6" i="24"/>
  <c r="B5" i="24"/>
  <c r="B4" i="24"/>
  <c r="B3" i="24"/>
  <c r="B2" i="24"/>
  <c r="P4" i="24"/>
  <c r="P5" i="24"/>
  <c r="P6" i="24"/>
  <c r="G2" i="24"/>
  <c r="I2" i="24" s="1"/>
  <c r="I5" i="24"/>
  <c r="I29" i="24"/>
  <c r="I4" i="24"/>
  <c r="I8" i="24"/>
  <c r="I24" i="24"/>
  <c r="I7" i="24"/>
  <c r="I11" i="24"/>
  <c r="I6" i="24"/>
  <c r="I10" i="24"/>
  <c r="I14" i="24"/>
  <c r="I30" i="24"/>
  <c r="F28" i="24"/>
  <c r="F19" i="24"/>
  <c r="E9" i="21"/>
  <c r="J32" i="24" s="1"/>
  <c r="J3" i="24"/>
  <c r="N2" i="24"/>
  <c r="D11" i="15"/>
  <c r="M2" i="24"/>
  <c r="I2" i="16"/>
  <c r="B1" i="23"/>
  <c r="F5" i="23"/>
  <c r="I5" i="23" s="1"/>
  <c r="F9" i="23"/>
  <c r="I9" i="23" s="1"/>
  <c r="F11" i="23"/>
  <c r="I11" i="23" s="1"/>
  <c r="G2" i="23"/>
  <c r="J61" i="24"/>
  <c r="J60" i="24"/>
  <c r="J59" i="24"/>
  <c r="J58" i="24"/>
  <c r="J57" i="24"/>
  <c r="J56" i="24"/>
  <c r="J55" i="24"/>
  <c r="J54" i="24"/>
  <c r="J53" i="24"/>
  <c r="J52" i="24"/>
  <c r="E47" i="21"/>
  <c r="J51" i="24" s="1"/>
  <c r="E45" i="21"/>
  <c r="J50" i="24" s="1"/>
  <c r="E43" i="21"/>
  <c r="J49" i="24" s="1"/>
  <c r="E41" i="21"/>
  <c r="J48" i="24" s="1"/>
  <c r="E39" i="21"/>
  <c r="J47" i="24" s="1"/>
  <c r="E37" i="21"/>
  <c r="J46" i="24" s="1"/>
  <c r="E35" i="21"/>
  <c r="J45" i="24" s="1"/>
  <c r="E33" i="21"/>
  <c r="J44" i="24" s="1"/>
  <c r="E31" i="21"/>
  <c r="J43" i="24" s="1"/>
  <c r="E29" i="21"/>
  <c r="J42" i="24" s="1"/>
  <c r="E27" i="21"/>
  <c r="J41" i="24" s="1"/>
  <c r="E25" i="21"/>
  <c r="J40" i="24" s="1"/>
  <c r="E23" i="21"/>
  <c r="J39" i="24" s="1"/>
  <c r="E21" i="21"/>
  <c r="J38" i="24" s="1"/>
  <c r="E19" i="21"/>
  <c r="J37" i="24" s="1"/>
  <c r="E17" i="21"/>
  <c r="J36" i="24" s="1"/>
  <c r="E15" i="21"/>
  <c r="J35" i="24" s="1"/>
  <c r="E13" i="21"/>
  <c r="J34" i="24" s="1"/>
  <c r="E11" i="21"/>
  <c r="J33" i="24" s="1"/>
  <c r="A1" i="21"/>
  <c r="D23" i="8"/>
  <c r="D21" i="8"/>
  <c r="D20" i="8"/>
  <c r="D19" i="8"/>
  <c r="E18" i="8"/>
  <c r="E13" i="10"/>
  <c r="J4" i="24" s="1"/>
  <c r="E15" i="10"/>
  <c r="J5" i="24"/>
  <c r="E17" i="10"/>
  <c r="J6" i="24" s="1"/>
  <c r="E19" i="10"/>
  <c r="J7" i="24"/>
  <c r="E21" i="10"/>
  <c r="J8" i="24" s="1"/>
  <c r="E23" i="10"/>
  <c r="J9" i="24"/>
  <c r="E25" i="10"/>
  <c r="J10" i="24" s="1"/>
  <c r="E27" i="10"/>
  <c r="J11" i="24"/>
  <c r="E29" i="10"/>
  <c r="J12" i="24" s="1"/>
  <c r="E31" i="10"/>
  <c r="J13" i="24"/>
  <c r="E33" i="10"/>
  <c r="J14" i="24" s="1"/>
  <c r="E35" i="10"/>
  <c r="J15" i="24"/>
  <c r="E37" i="10"/>
  <c r="J16" i="24" s="1"/>
  <c r="E39" i="10"/>
  <c r="J17" i="24"/>
  <c r="E41" i="10"/>
  <c r="J18" i="24" s="1"/>
  <c r="E43" i="10"/>
  <c r="J19" i="24"/>
  <c r="E45" i="10"/>
  <c r="J20" i="24" s="1"/>
  <c r="E47" i="10"/>
  <c r="J21" i="24"/>
  <c r="I9" i="10"/>
  <c r="J9" i="10" s="1"/>
  <c r="I11" i="10"/>
  <c r="J11" i="10"/>
  <c r="I13" i="10"/>
  <c r="J13" i="10"/>
  <c r="I15" i="10"/>
  <c r="J15" i="10"/>
  <c r="I17" i="10"/>
  <c r="J17" i="10"/>
  <c r="I19" i="10"/>
  <c r="J19" i="10"/>
  <c r="I21" i="10"/>
  <c r="J21" i="10"/>
  <c r="I23" i="10"/>
  <c r="J23" i="10"/>
  <c r="I25" i="10"/>
  <c r="J25" i="10"/>
  <c r="I27" i="10"/>
  <c r="J27" i="10"/>
  <c r="I29" i="10"/>
  <c r="J29" i="10"/>
  <c r="I31" i="10"/>
  <c r="J31" i="10"/>
  <c r="I33" i="10"/>
  <c r="J33" i="10"/>
  <c r="I35" i="10"/>
  <c r="J35" i="10"/>
  <c r="I37" i="10"/>
  <c r="J37" i="10"/>
  <c r="I39" i="10"/>
  <c r="J39" i="10"/>
  <c r="I41" i="10"/>
  <c r="J41" i="10"/>
  <c r="I43" i="10"/>
  <c r="J43" i="10"/>
  <c r="I45" i="10"/>
  <c r="J45" i="10"/>
  <c r="I47" i="10"/>
  <c r="J47" i="10"/>
  <c r="J22" i="24"/>
  <c r="J23" i="24"/>
  <c r="J24" i="24"/>
  <c r="J25" i="24"/>
  <c r="J26" i="24"/>
  <c r="J27" i="24"/>
  <c r="J28" i="24"/>
  <c r="J29" i="24"/>
  <c r="J30" i="24"/>
  <c r="J31" i="24"/>
  <c r="B1" i="16"/>
  <c r="A1" i="7"/>
  <c r="Q3" i="24" l="1"/>
  <c r="K7" i="16"/>
  <c r="E16" i="7" s="1"/>
  <c r="H6" i="7"/>
  <c r="L6" i="7" s="1"/>
  <c r="G8" i="7"/>
  <c r="F8" i="7"/>
  <c r="H7" i="7"/>
  <c r="L7" i="7" s="1"/>
  <c r="F2" i="24"/>
  <c r="I8" i="26"/>
  <c r="I13" i="26" s="1"/>
  <c r="G12" i="26"/>
  <c r="E14" i="7" s="1"/>
  <c r="G14" i="23"/>
  <c r="L12" i="7" s="1"/>
  <c r="P3" i="24"/>
  <c r="H5" i="7"/>
  <c r="R2" i="24" l="1"/>
  <c r="H8" i="7"/>
  <c r="L10" i="7" s="1"/>
  <c r="L5" i="7"/>
  <c r="L8" i="7" s="1"/>
  <c r="T2" i="24" l="1"/>
  <c r="S2" i="24"/>
  <c r="L16" i="7" l="1"/>
  <c r="U2"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Masato Ishida</author>
  </authors>
  <commentList>
    <comment ref="C16" authorId="0" shapeId="0" xr:uid="{00000000-0006-0000-0000-000001000000}">
      <text>
        <r>
          <rPr>
            <b/>
            <sz val="9"/>
            <color rgb="FF000000"/>
            <rFont val="ＭＳ Ｐゴシック"/>
            <family val="2"/>
          </rPr>
          <t>代表者以外の方が振込をする場合にのみ上書き記載してください</t>
        </r>
      </text>
    </comment>
  </commentList>
</comments>
</file>

<file path=xl/sharedStrings.xml><?xml version="1.0" encoding="utf-8"?>
<sst xmlns="http://schemas.openxmlformats.org/spreadsheetml/2006/main" count="332" uniqueCount="191">
  <si>
    <t>No.</t>
  </si>
  <si>
    <t>№</t>
    <phoneticPr fontId="2"/>
  </si>
  <si>
    <t>フリガナ</t>
    <phoneticPr fontId="2"/>
  </si>
  <si>
    <t>氏　　　　　名</t>
    <rPh sb="0" eb="1">
      <t>シ</t>
    </rPh>
    <rPh sb="6" eb="7">
      <t>メイ</t>
    </rPh>
    <phoneticPr fontId="2"/>
  </si>
  <si>
    <t>※フリガナもご記入ください。</t>
    <rPh sb="7" eb="9">
      <t>キニュウ</t>
    </rPh>
    <phoneticPr fontId="2"/>
  </si>
  <si>
    <t>振込金総括表</t>
    <rPh sb="0" eb="2">
      <t>フリコミ</t>
    </rPh>
    <rPh sb="2" eb="3">
      <t>キン</t>
    </rPh>
    <rPh sb="3" eb="6">
      <t>ソウカツヒョウ</t>
    </rPh>
    <phoneticPr fontId="2"/>
  </si>
  <si>
    <t>①</t>
    <phoneticPr fontId="2"/>
  </si>
  <si>
    <t>②</t>
    <phoneticPr fontId="2"/>
  </si>
  <si>
    <t>③</t>
    <phoneticPr fontId="2"/>
  </si>
  <si>
    <t>円</t>
    <rPh sb="0" eb="1">
      <t>エン</t>
    </rPh>
    <phoneticPr fontId="2"/>
  </si>
  <si>
    <t>男子</t>
    <rPh sb="0" eb="2">
      <t>ダンシ</t>
    </rPh>
    <phoneticPr fontId="2"/>
  </si>
  <si>
    <t>女子</t>
    <rPh sb="0" eb="2">
      <t>ジョシ</t>
    </rPh>
    <phoneticPr fontId="2"/>
  </si>
  <si>
    <t>合計</t>
    <rPh sb="0" eb="2">
      <t>ゴウケイ</t>
    </rPh>
    <phoneticPr fontId="2"/>
  </si>
  <si>
    <t>単価</t>
    <rPh sb="0" eb="2">
      <t>タンカ</t>
    </rPh>
    <phoneticPr fontId="2"/>
  </si>
  <si>
    <t>×</t>
    <phoneticPr fontId="2"/>
  </si>
  <si>
    <t>円　＝</t>
    <rPh sb="0" eb="1">
      <t>エン</t>
    </rPh>
    <phoneticPr fontId="2"/>
  </si>
  <si>
    <t>小計</t>
    <rPh sb="0" eb="2">
      <t>ショウケイ</t>
    </rPh>
    <phoneticPr fontId="2"/>
  </si>
  <si>
    <t>大会参加費</t>
    <rPh sb="0" eb="2">
      <t>タイカイ</t>
    </rPh>
    <rPh sb="2" eb="5">
      <t>サンカヒ</t>
    </rPh>
    <phoneticPr fontId="2"/>
  </si>
  <si>
    <t>振込者名　</t>
  </si>
  <si>
    <t>振込方法</t>
    <rPh sb="0" eb="2">
      <t>フリコミ</t>
    </rPh>
    <rPh sb="2" eb="4">
      <t>ホウホウ</t>
    </rPh>
    <phoneticPr fontId="2"/>
  </si>
  <si>
    <t>振込口座情報</t>
    <rPh sb="4" eb="6">
      <t>ジョウホウ</t>
    </rPh>
    <phoneticPr fontId="2"/>
  </si>
  <si>
    <t>代表者フリガナ</t>
    <rPh sb="0" eb="3">
      <t>ダイヒョウシャ</t>
    </rPh>
    <phoneticPr fontId="2"/>
  </si>
  <si>
    <t>代表者名</t>
    <rPh sb="0" eb="3">
      <t>ダイヒョウシャ</t>
    </rPh>
    <rPh sb="3" eb="4">
      <t>メイ</t>
    </rPh>
    <phoneticPr fontId="2"/>
  </si>
  <si>
    <t>郵便番号</t>
    <rPh sb="0" eb="4">
      <t>ユウビンバンゴウ</t>
    </rPh>
    <phoneticPr fontId="2"/>
  </si>
  <si>
    <t>所属団体フリガナ</t>
    <rPh sb="0" eb="2">
      <t>ショゾク</t>
    </rPh>
    <rPh sb="2" eb="4">
      <t>ダンタイ</t>
    </rPh>
    <phoneticPr fontId="2"/>
  </si>
  <si>
    <t>所属団体名</t>
    <rPh sb="0" eb="2">
      <t>ショゾク</t>
    </rPh>
    <rPh sb="2" eb="4">
      <t>ダンタイ</t>
    </rPh>
    <rPh sb="4" eb="5">
      <t>メイ</t>
    </rPh>
    <phoneticPr fontId="2"/>
  </si>
  <si>
    <t>E-mail</t>
    <phoneticPr fontId="2"/>
  </si>
  <si>
    <t>住所 1</t>
    <rPh sb="0" eb="2">
      <t>ジュウショ</t>
    </rPh>
    <phoneticPr fontId="2"/>
  </si>
  <si>
    <t>住所 2</t>
    <rPh sb="0" eb="2">
      <t>ジュウショ</t>
    </rPh>
    <phoneticPr fontId="2"/>
  </si>
  <si>
    <t>振込者フリガナ</t>
    <rPh sb="0" eb="2">
      <t>フリコミ</t>
    </rPh>
    <rPh sb="2" eb="3">
      <t>シャ</t>
    </rPh>
    <phoneticPr fontId="2"/>
  </si>
  <si>
    <t>振込者名</t>
    <rPh sb="0" eb="2">
      <t>フリコミ</t>
    </rPh>
    <rPh sb="2" eb="3">
      <t>シャ</t>
    </rPh>
    <rPh sb="3" eb="4">
      <t>メイ</t>
    </rPh>
    <phoneticPr fontId="2"/>
  </si>
  <si>
    <t>所属団体情報</t>
    <rPh sb="0" eb="2">
      <t>ショゾク</t>
    </rPh>
    <rPh sb="2" eb="4">
      <t>ダンタイ</t>
    </rPh>
    <rPh sb="4" eb="6">
      <t>ジョウホウ</t>
    </rPh>
    <phoneticPr fontId="2"/>
  </si>
  <si>
    <t>参加費用等振込者情報</t>
    <rPh sb="0" eb="2">
      <t>サンカ</t>
    </rPh>
    <rPh sb="2" eb="4">
      <t>ヒヨウ</t>
    </rPh>
    <rPh sb="4" eb="5">
      <t>トウ</t>
    </rPh>
    <rPh sb="5" eb="7">
      <t>フリコミ</t>
    </rPh>
    <rPh sb="7" eb="8">
      <t>シャ</t>
    </rPh>
    <rPh sb="8" eb="10">
      <t>ジョウホウ</t>
    </rPh>
    <phoneticPr fontId="2"/>
  </si>
  <si>
    <t>TEL (ハイフンなし)</t>
    <phoneticPr fontId="2"/>
  </si>
  <si>
    <t>生年月日</t>
    <rPh sb="0" eb="2">
      <t>セイネン</t>
    </rPh>
    <rPh sb="2" eb="4">
      <t>ガッピ</t>
    </rPh>
    <phoneticPr fontId="2"/>
  </si>
  <si>
    <t>時点の年齢</t>
    <rPh sb="0" eb="2">
      <t>ジテン</t>
    </rPh>
    <rPh sb="3" eb="5">
      <t>ネンレイ</t>
    </rPh>
    <phoneticPr fontId="2"/>
  </si>
  <si>
    <t>部 門</t>
    <rPh sb="0" eb="1">
      <t>ブ</t>
    </rPh>
    <rPh sb="2" eb="3">
      <t>モン</t>
    </rPh>
    <phoneticPr fontId="2"/>
  </si>
  <si>
    <t>男　　　　子</t>
    <rPh sb="0" eb="1">
      <t>オトコ</t>
    </rPh>
    <rPh sb="5" eb="6">
      <t>コ</t>
    </rPh>
    <phoneticPr fontId="2"/>
  </si>
  <si>
    <t>大会参加費合計 (A)</t>
    <rPh sb="0" eb="2">
      <t>タイカイ</t>
    </rPh>
    <rPh sb="2" eb="4">
      <t>サンカ</t>
    </rPh>
    <rPh sb="4" eb="5">
      <t>ヒ</t>
    </rPh>
    <rPh sb="5" eb="7">
      <t>ゴウケイ</t>
    </rPh>
    <phoneticPr fontId="2"/>
  </si>
  <si>
    <t>女　　　　子</t>
    <rPh sb="0" eb="1">
      <t>オンナ</t>
    </rPh>
    <rPh sb="5" eb="6">
      <t>コ</t>
    </rPh>
    <phoneticPr fontId="2"/>
  </si>
  <si>
    <t>№</t>
    <phoneticPr fontId="2"/>
  </si>
  <si>
    <t>例) 2000/1/23</t>
    <rPh sb="0" eb="1">
      <t>レイ</t>
    </rPh>
    <phoneticPr fontId="2"/>
  </si>
  <si>
    <t>クラス</t>
    <phoneticPr fontId="2"/>
  </si>
  <si>
    <t>選手氏名</t>
    <phoneticPr fontId="2"/>
  </si>
  <si>
    <t>ふりがな</t>
    <phoneticPr fontId="2"/>
  </si>
  <si>
    <t>連絡先（TEL）</t>
    <rPh sb="0" eb="3">
      <t>レンラクサキ</t>
    </rPh>
    <phoneticPr fontId="2"/>
  </si>
  <si>
    <t>※撮影する代表者の名前と大会当日、連絡の取りやすい連絡先をご記載ください。</t>
    <rPh sb="1" eb="3">
      <t>サツエイ</t>
    </rPh>
    <rPh sb="5" eb="8">
      <t>ダイヒョウシャ</t>
    </rPh>
    <rPh sb="9" eb="11">
      <t>ナマエ</t>
    </rPh>
    <rPh sb="12" eb="14">
      <t>タイカイ</t>
    </rPh>
    <rPh sb="14" eb="16">
      <t>トウジツ</t>
    </rPh>
    <rPh sb="17" eb="19">
      <t>レンラク</t>
    </rPh>
    <rPh sb="20" eb="21">
      <t>ト</t>
    </rPh>
    <rPh sb="25" eb="28">
      <t>レンラクサキ</t>
    </rPh>
    <rPh sb="30" eb="32">
      <t>キサイ</t>
    </rPh>
    <phoneticPr fontId="2"/>
  </si>
  <si>
    <t>※大会当日または申込期限を過ぎての許可証の発行はいたしませんのでご注意ください。</t>
    <rPh sb="1" eb="3">
      <t>タイカイ</t>
    </rPh>
    <rPh sb="3" eb="5">
      <t>トウジツ</t>
    </rPh>
    <rPh sb="8" eb="10">
      <t>モウシコミ</t>
    </rPh>
    <rPh sb="10" eb="12">
      <t>キゲン</t>
    </rPh>
    <rPh sb="13" eb="14">
      <t>ス</t>
    </rPh>
    <rPh sb="17" eb="19">
      <t>キョカ</t>
    </rPh>
    <rPh sb="19" eb="20">
      <t>ショウ</t>
    </rPh>
    <rPh sb="21" eb="23">
      <t>ハッコウ</t>
    </rPh>
    <rPh sb="33" eb="35">
      <t>チュウイ</t>
    </rPh>
    <phoneticPr fontId="2"/>
  </si>
  <si>
    <t>撮影許可証申請</t>
    <rPh sb="0" eb="2">
      <t>サツエイ</t>
    </rPh>
    <rPh sb="2" eb="5">
      <t>キョカショウ</t>
    </rPh>
    <rPh sb="5" eb="7">
      <t>シンセイ</t>
    </rPh>
    <phoneticPr fontId="2"/>
  </si>
  <si>
    <t>※広告のデザインはこちらに貼り付けてください。</t>
    <rPh sb="1" eb="3">
      <t>コウコク</t>
    </rPh>
    <rPh sb="13" eb="14">
      <t>ハ</t>
    </rPh>
    <rPh sb="15" eb="16">
      <t>ツ</t>
    </rPh>
    <phoneticPr fontId="2"/>
  </si>
  <si>
    <t>※または、別ファイルで送付いただいても構いません。</t>
    <rPh sb="5" eb="6">
      <t>ベツ</t>
    </rPh>
    <rPh sb="11" eb="13">
      <t>ソウフ</t>
    </rPh>
    <rPh sb="19" eb="20">
      <t>カマ</t>
    </rPh>
    <phoneticPr fontId="2"/>
  </si>
  <si>
    <t>区分</t>
    <rPh sb="0" eb="2">
      <t>クブン</t>
    </rPh>
    <phoneticPr fontId="2"/>
  </si>
  <si>
    <t>協賛費</t>
    <rPh sb="0" eb="2">
      <t>キョウサン</t>
    </rPh>
    <rPh sb="2" eb="3">
      <t>ヒ</t>
    </rPh>
    <phoneticPr fontId="2"/>
  </si>
  <si>
    <t>掲載場所</t>
    <rPh sb="0" eb="2">
      <t>ケイサイ</t>
    </rPh>
    <rPh sb="2" eb="4">
      <t>バショ</t>
    </rPh>
    <phoneticPr fontId="2"/>
  </si>
  <si>
    <t>広告内容</t>
    <rPh sb="0" eb="2">
      <t>コウコク</t>
    </rPh>
    <rPh sb="2" eb="4">
      <t>ナイヨウ</t>
    </rPh>
    <phoneticPr fontId="2"/>
  </si>
  <si>
    <t>約縦25cm×横18cm</t>
    <rPh sb="0" eb="1">
      <t>ヤク</t>
    </rPh>
    <phoneticPr fontId="2"/>
  </si>
  <si>
    <t>約縦12cm×横18cm</t>
    <rPh sb="0" eb="1">
      <t>ヤク</t>
    </rPh>
    <phoneticPr fontId="2"/>
  </si>
  <si>
    <t>約縦5.5cm×横18cm</t>
    <rPh sb="0" eb="1">
      <t>ヤク</t>
    </rPh>
    <phoneticPr fontId="2"/>
  </si>
  <si>
    <t>データ不要</t>
    <rPh sb="3" eb="5">
      <t>フヨウ</t>
    </rPh>
    <phoneticPr fontId="2"/>
  </si>
  <si>
    <t>個人名のみ</t>
    <rPh sb="0" eb="3">
      <t>コジンメイ</t>
    </rPh>
    <phoneticPr fontId="2"/>
  </si>
  <si>
    <t>広告協賛申請書</t>
    <rPh sb="0" eb="2">
      <t>コウコク</t>
    </rPh>
    <rPh sb="2" eb="4">
      <t>キョウサン</t>
    </rPh>
    <rPh sb="4" eb="6">
      <t>シンセイ</t>
    </rPh>
    <rPh sb="6" eb="7">
      <t>ショ</t>
    </rPh>
    <phoneticPr fontId="2"/>
  </si>
  <si>
    <t>お名前（企業名・団体名）</t>
    <rPh sb="1" eb="3">
      <t>ナマエ</t>
    </rPh>
    <rPh sb="4" eb="6">
      <t>キギョウ</t>
    </rPh>
    <rPh sb="6" eb="7">
      <t>メイ</t>
    </rPh>
    <rPh sb="8" eb="10">
      <t>ダンタイ</t>
    </rPh>
    <rPh sb="10" eb="11">
      <t>メイ</t>
    </rPh>
    <phoneticPr fontId="2"/>
  </si>
  <si>
    <t>サイズ</t>
    <phoneticPr fontId="2"/>
  </si>
  <si>
    <t>A</t>
    <phoneticPr fontId="2"/>
  </si>
  <si>
    <t>表紙裏/裏表紙/裏表紙裏</t>
    <phoneticPr fontId="2"/>
  </si>
  <si>
    <t>A4サイズ1ページ</t>
    <phoneticPr fontId="2"/>
  </si>
  <si>
    <t>社名・団体名等</t>
    <phoneticPr fontId="2"/>
  </si>
  <si>
    <t>ロゴマーク</t>
    <phoneticPr fontId="2"/>
  </si>
  <si>
    <t>B</t>
    <phoneticPr fontId="2"/>
  </si>
  <si>
    <t>プログラム内広告掲載ページ</t>
    <phoneticPr fontId="2"/>
  </si>
  <si>
    <t>C</t>
    <phoneticPr fontId="2"/>
  </si>
  <si>
    <t>A4サイズ1/2ページ</t>
    <phoneticPr fontId="2"/>
  </si>
  <si>
    <t>D</t>
    <phoneticPr fontId="2"/>
  </si>
  <si>
    <t>A4サイズ1/4ページ</t>
    <phoneticPr fontId="2"/>
  </si>
  <si>
    <t>E</t>
    <phoneticPr fontId="2"/>
  </si>
  <si>
    <t>普通　　　8023990</t>
    <phoneticPr fontId="2"/>
  </si>
  <si>
    <r>
      <t>※ 振込者名は、個人名ではなく</t>
    </r>
    <r>
      <rPr>
        <b/>
        <sz val="11"/>
        <rFont val="メイリオ"/>
        <family val="3"/>
        <charset val="128"/>
      </rPr>
      <t>団体名</t>
    </r>
    <r>
      <rPr>
        <sz val="11"/>
        <rFont val="メイリオ"/>
        <family val="3"/>
        <charset val="128"/>
      </rPr>
      <t xml:space="preserve">を使用ください (振込金の照合ができない場合は無効になりますので十分ご注意ください）。
※ 振込時に表示が長くなり切れて表示されてしまう場合があります。その際は、団体名が認識できる範囲で短い表記を工夫してください。
</t>
    </r>
    <phoneticPr fontId="2"/>
  </si>
  <si>
    <t>口座名義　東京都トランポリン協会　代表　山崎博和</t>
    <rPh sb="5" eb="8">
      <t>トウキョウト</t>
    </rPh>
    <rPh sb="14" eb="16">
      <t>キョウカイ</t>
    </rPh>
    <rPh sb="17" eb="19">
      <t>ダイヒョウ</t>
    </rPh>
    <rPh sb="20" eb="22">
      <t>ヤマザキ</t>
    </rPh>
    <rPh sb="22" eb="24">
      <t>ヒロカズ</t>
    </rPh>
    <phoneticPr fontId="2" alignment="distributed"/>
  </si>
  <si>
    <t>帯同審判申請書</t>
    <rPh sb="0" eb="2">
      <t>タイドウ</t>
    </rPh>
    <rPh sb="2" eb="4">
      <t>シンパン</t>
    </rPh>
    <rPh sb="4" eb="6">
      <t>シンセイ</t>
    </rPh>
    <rPh sb="6" eb="7">
      <t>ショ</t>
    </rPh>
    <phoneticPr fontId="2"/>
  </si>
  <si>
    <r>
      <t>連絡先（TEL）
（</t>
    </r>
    <r>
      <rPr>
        <sz val="9"/>
        <rFont val="メイリオ"/>
        <family val="3"/>
        <charset val="128"/>
      </rPr>
      <t>日中連絡の取れる電話番号）</t>
    </r>
    <rPh sb="0" eb="3">
      <t>レンラクサキ</t>
    </rPh>
    <rPh sb="10" eb="12">
      <t>ニッチュウ</t>
    </rPh>
    <rPh sb="12" eb="14">
      <t>レンラク</t>
    </rPh>
    <rPh sb="15" eb="16">
      <t>ト</t>
    </rPh>
    <rPh sb="18" eb="20">
      <t>デンワ</t>
    </rPh>
    <rPh sb="20" eb="22">
      <t>バンゴウ</t>
    </rPh>
    <phoneticPr fontId="2"/>
  </si>
  <si>
    <t>例</t>
    <rPh sb="0" eb="1">
      <t>レイ</t>
    </rPh>
    <phoneticPr fontId="2"/>
  </si>
  <si>
    <t>東京</t>
    <rPh sb="0" eb="2">
      <t>トウキョウ</t>
    </rPh>
    <phoneticPr fontId="2"/>
  </si>
  <si>
    <t>虎太郎</t>
    <rPh sb="0" eb="1">
      <t>トラ</t>
    </rPh>
    <rPh sb="1" eb="3">
      <t>タロウ</t>
    </rPh>
    <phoneticPr fontId="2"/>
  </si>
  <si>
    <t>090-1234-5678</t>
    <phoneticPr fontId="2"/>
  </si>
  <si>
    <t>帯同審判</t>
    <rPh sb="0" eb="2">
      <t>タイドウ</t>
    </rPh>
    <rPh sb="2" eb="4">
      <t>シンパン</t>
    </rPh>
    <phoneticPr fontId="2"/>
  </si>
  <si>
    <t xml:space="preserve">帯同審判依頼料 (B) </t>
    <rPh sb="0" eb="2">
      <t>タイドウ</t>
    </rPh>
    <rPh sb="2" eb="4">
      <t>シンパン</t>
    </rPh>
    <rPh sb="4" eb="6">
      <t>イライ</t>
    </rPh>
    <rPh sb="6" eb="7">
      <t>リョウ</t>
    </rPh>
    <phoneticPr fontId="2"/>
  </si>
  <si>
    <t xml:space="preserve">広告協賛料 (C) </t>
    <rPh sb="0" eb="2">
      <t>コウコク</t>
    </rPh>
    <rPh sb="2" eb="4">
      <t>キョウサン</t>
    </rPh>
    <rPh sb="4" eb="5">
      <t>リョウ</t>
    </rPh>
    <phoneticPr fontId="2"/>
  </si>
  <si>
    <t>種別</t>
    <rPh sb="0" eb="2">
      <t>シュベツ</t>
    </rPh>
    <phoneticPr fontId="2"/>
  </si>
  <si>
    <t>振込総額 (A)+(B)+(C)</t>
    <phoneticPr fontId="2"/>
  </si>
  <si>
    <t>1種</t>
  </si>
  <si>
    <t>登録コード</t>
    <rPh sb="0" eb="2">
      <t>トウロク</t>
    </rPh>
    <phoneticPr fontId="2"/>
  </si>
  <si>
    <t>従事できる日</t>
    <rPh sb="0" eb="2">
      <t>ジュウj</t>
    </rPh>
    <phoneticPr fontId="2"/>
  </si>
  <si>
    <t>所属名</t>
    <rPh sb="0" eb="2">
      <t xml:space="preserve">ショゾク </t>
    </rPh>
    <rPh sb="2" eb="3">
      <t xml:space="preserve">メイ </t>
    </rPh>
    <phoneticPr fontId="2"/>
  </si>
  <si>
    <t>ふりがな2</t>
    <phoneticPr fontId="2"/>
  </si>
  <si>
    <t>ふりがな1</t>
    <phoneticPr fontId="2"/>
  </si>
  <si>
    <t>名前1</t>
    <rPh sb="0" eb="2">
      <t xml:space="preserve">ナマエ </t>
    </rPh>
    <phoneticPr fontId="2"/>
  </si>
  <si>
    <t>名前2</t>
    <rPh sb="0" eb="2">
      <t xml:space="preserve">ナマエ </t>
    </rPh>
    <phoneticPr fontId="2"/>
  </si>
  <si>
    <t>名前</t>
    <rPh sb="0" eb="2">
      <t xml:space="preserve">ナマエ </t>
    </rPh>
    <phoneticPr fontId="2"/>
  </si>
  <si>
    <t>年齢</t>
    <rPh sb="0" eb="2">
      <t xml:space="preserve">ネンレイ </t>
    </rPh>
    <phoneticPr fontId="2"/>
  </si>
  <si>
    <t>撮影許可証1</t>
    <rPh sb="0" eb="2">
      <t xml:space="preserve">サツエイ </t>
    </rPh>
    <rPh sb="2" eb="5">
      <t xml:space="preserve">キョカショウ </t>
    </rPh>
    <phoneticPr fontId="2"/>
  </si>
  <si>
    <t>撮影許可証2</t>
    <rPh sb="0" eb="5">
      <t>サツエイ</t>
    </rPh>
    <phoneticPr fontId="2"/>
  </si>
  <si>
    <t>広告協賛金</t>
    <rPh sb="0" eb="5">
      <t xml:space="preserve">コウコクキョウサンキｎ </t>
    </rPh>
    <phoneticPr fontId="2"/>
  </si>
  <si>
    <t>大会参加費</t>
    <rPh sb="0" eb="2">
      <t xml:space="preserve">タイカイ </t>
    </rPh>
    <rPh sb="2" eb="5">
      <t xml:space="preserve">サンカヒ </t>
    </rPh>
    <phoneticPr fontId="2"/>
  </si>
  <si>
    <t>帯同審判料</t>
    <rPh sb="0" eb="2">
      <t xml:space="preserve">タイドウ </t>
    </rPh>
    <rPh sb="2" eb="5">
      <t xml:space="preserve">シンパンリョウ </t>
    </rPh>
    <phoneticPr fontId="2"/>
  </si>
  <si>
    <t>合計</t>
    <rPh sb="0" eb="2">
      <t xml:space="preserve">ゴウケイ </t>
    </rPh>
    <phoneticPr fontId="2"/>
  </si>
  <si>
    <t>とうきょう</t>
    <phoneticPr fontId="2"/>
  </si>
  <si>
    <t>こたろう</t>
    <phoneticPr fontId="2"/>
  </si>
  <si>
    <t>国体</t>
    <rPh sb="0" eb="2">
      <t xml:space="preserve">コクタイ </t>
    </rPh>
    <phoneticPr fontId="2"/>
  </si>
  <si>
    <t>no</t>
    <phoneticPr fontId="2"/>
  </si>
  <si>
    <t>性別</t>
    <rPh sb="0" eb="2">
      <t xml:space="preserve">セイベツ </t>
    </rPh>
    <phoneticPr fontId="2"/>
  </si>
  <si>
    <t>男子</t>
    <rPh sb="0" eb="2">
      <t xml:space="preserve">ダンシ </t>
    </rPh>
    <phoneticPr fontId="2"/>
  </si>
  <si>
    <t>女子</t>
    <rPh sb="0" eb="2">
      <t xml:space="preserve">ジョシ </t>
    </rPh>
    <phoneticPr fontId="2"/>
  </si>
  <si>
    <t>両日</t>
    <phoneticPr fontId="2"/>
  </si>
  <si>
    <t>帯同審判種別</t>
    <rPh sb="0" eb="2">
      <t xml:space="preserve">タイドウ </t>
    </rPh>
    <rPh sb="2" eb="4">
      <t xml:space="preserve">シンパｎ </t>
    </rPh>
    <rPh sb="4" eb="6">
      <t xml:space="preserve">シュベツ </t>
    </rPh>
    <phoneticPr fontId="2"/>
  </si>
  <si>
    <t>帯同審判</t>
    <rPh sb="0" eb="2">
      <t xml:space="preserve">タイドウ </t>
    </rPh>
    <rPh sb="2" eb="4">
      <t xml:space="preserve">シンパｎ </t>
    </rPh>
    <phoneticPr fontId="2"/>
  </si>
  <si>
    <t>帯同審判従事</t>
    <rPh sb="0" eb="2">
      <t xml:space="preserve">タイドウ </t>
    </rPh>
    <rPh sb="2" eb="4">
      <t xml:space="preserve">シンパｎ </t>
    </rPh>
    <rPh sb="4" eb="6">
      <t xml:space="preserve">ジュウジ </t>
    </rPh>
    <phoneticPr fontId="2"/>
  </si>
  <si>
    <t>※代表者は、ADカードを発行されている選手団に限ります。</t>
    <rPh sb="1" eb="4">
      <t>ダイヒョウシャ</t>
    </rPh>
    <rPh sb="12" eb="14">
      <t>ハッコウ</t>
    </rPh>
    <rPh sb="19" eb="22">
      <t>センシュダン</t>
    </rPh>
    <rPh sb="23" eb="24">
      <t>カギ</t>
    </rPh>
    <phoneticPr fontId="2"/>
  </si>
  <si>
    <t>※参加選手2名以上の団体：最大2枚まで</t>
    <rPh sb="1" eb="3">
      <t>サンカ</t>
    </rPh>
    <rPh sb="3" eb="5">
      <t>センシュ</t>
    </rPh>
    <rPh sb="6" eb="7">
      <t>メイ</t>
    </rPh>
    <rPh sb="7" eb="9">
      <t>イジョウ</t>
    </rPh>
    <rPh sb="10" eb="12">
      <t>ダンタイ</t>
    </rPh>
    <rPh sb="13" eb="15">
      <t>サイダイ</t>
    </rPh>
    <rPh sb="16" eb="17">
      <t>マイ</t>
    </rPh>
    <phoneticPr fontId="2"/>
  </si>
  <si>
    <t>※参加選手1名の団体：1枚まで</t>
    <rPh sb="1" eb="3">
      <t>サンカ</t>
    </rPh>
    <rPh sb="3" eb="5">
      <t>センシュ</t>
    </rPh>
    <rPh sb="6" eb="7">
      <t>メイ</t>
    </rPh>
    <rPh sb="8" eb="10">
      <t>ダンタイ</t>
    </rPh>
    <rPh sb="12" eb="13">
      <t>マイ</t>
    </rPh>
    <phoneticPr fontId="2"/>
  </si>
  <si>
    <t>※1名が2台以上の機器を同時に操作しての撮影は禁止します（許可証1枚1名分につき、1台とします）</t>
    <rPh sb="2" eb="3">
      <t>メイ</t>
    </rPh>
    <rPh sb="5" eb="6">
      <t>ダイ</t>
    </rPh>
    <rPh sb="6" eb="8">
      <t>イジョウ</t>
    </rPh>
    <rPh sb="9" eb="11">
      <t>キキ</t>
    </rPh>
    <rPh sb="12" eb="14">
      <t>ドウジ</t>
    </rPh>
    <rPh sb="15" eb="17">
      <t>ソウサ</t>
    </rPh>
    <rPh sb="20" eb="22">
      <t>サツエイ</t>
    </rPh>
    <rPh sb="23" eb="25">
      <t>キンシ</t>
    </rPh>
    <rPh sb="29" eb="32">
      <t>キョカショウ</t>
    </rPh>
    <rPh sb="33" eb="34">
      <t>マイ</t>
    </rPh>
    <rPh sb="35" eb="36">
      <t>メイ</t>
    </rPh>
    <rPh sb="36" eb="37">
      <t>ブン</t>
    </rPh>
    <rPh sb="42" eb="43">
      <t>ダイ</t>
    </rPh>
    <phoneticPr fontId="2"/>
  </si>
  <si>
    <t>※</t>
    <phoneticPr fontId="2"/>
  </si>
  <si>
    <t>今大会のプログラムは、新型コロナウイルス感染症拡大の影響により、さまざまな観点から</t>
    <rPh sb="0" eb="3">
      <t>コンタイカイ</t>
    </rPh>
    <rPh sb="11" eb="13">
      <t>シンガタ</t>
    </rPh>
    <rPh sb="20" eb="23">
      <t>カンセンショウ</t>
    </rPh>
    <rPh sb="23" eb="25">
      <t>カクダイ</t>
    </rPh>
    <rPh sb="26" eb="28">
      <t>エイキョウ</t>
    </rPh>
    <rPh sb="37" eb="39">
      <t>カンテン</t>
    </rPh>
    <phoneticPr fontId="2"/>
  </si>
  <si>
    <t>紙媒体での配布を行わず、PDFでの配布とすることとなりました。</t>
    <rPh sb="5" eb="7">
      <t>ハイフ</t>
    </rPh>
    <rPh sb="8" eb="9">
      <t>オコナ</t>
    </rPh>
    <rPh sb="17" eb="19">
      <t>ハイフ</t>
    </rPh>
    <phoneticPr fontId="2"/>
  </si>
  <si>
    <t>大会プログラムは、開催日ごとのA・B・Cクラス用とDs・Dj・Eクラス用になりますが、</t>
    <rPh sb="0" eb="2">
      <t>タイカイ</t>
    </rPh>
    <rPh sb="9" eb="12">
      <t>カイサイビ</t>
    </rPh>
    <rPh sb="23" eb="24">
      <t>ヨウ</t>
    </rPh>
    <rPh sb="35" eb="36">
      <t>ヨウ</t>
    </rPh>
    <phoneticPr fontId="2"/>
  </si>
  <si>
    <t>広告は両方に掲載いたします。</t>
    <rPh sb="3" eb="5">
      <t>リョウホウ</t>
    </rPh>
    <rPh sb="6" eb="8">
      <t>ケイサイ</t>
    </rPh>
    <phoneticPr fontId="2"/>
  </si>
  <si>
    <t>所属名：</t>
    <rPh sb="0" eb="2">
      <t>ショゾク</t>
    </rPh>
    <rPh sb="2" eb="3">
      <t>メイ</t>
    </rPh>
    <phoneticPr fontId="2"/>
  </si>
  <si>
    <t>※期限までにお振込みがない場合は、参加申込書が無効となります。</t>
    <phoneticPr fontId="2"/>
  </si>
  <si>
    <t>※期限以降の変更による大会参加費の返金はいたしません。</t>
    <phoneticPr fontId="2"/>
  </si>
  <si>
    <t>　撮影許可証を身に着けて撮影してください。</t>
    <phoneticPr fontId="2"/>
  </si>
  <si>
    <t>※所属内で申請した代表者以外の方が撮影することは問題ございませんが、</t>
    <rPh sb="1" eb="3">
      <t>ショゾク</t>
    </rPh>
    <rPh sb="3" eb="4">
      <t>ナイ</t>
    </rPh>
    <rPh sb="5" eb="7">
      <t>シンセイ</t>
    </rPh>
    <rPh sb="9" eb="12">
      <t>ダイヒョウシャ</t>
    </rPh>
    <rPh sb="12" eb="14">
      <t>イガイ</t>
    </rPh>
    <rPh sb="15" eb="16">
      <t>ホウ</t>
    </rPh>
    <rPh sb="17" eb="19">
      <t>サツエイ</t>
    </rPh>
    <rPh sb="24" eb="26">
      <t>モンダイ</t>
    </rPh>
    <phoneticPr fontId="2"/>
  </si>
  <si>
    <t>※他の所属への撮影許可証の貸し借りはご遠慮ください。</t>
    <phoneticPr fontId="2"/>
  </si>
  <si>
    <t>撮影許可 (最大2枚まで)</t>
    <rPh sb="0" eb="2">
      <t>サツエイ</t>
    </rPh>
    <rPh sb="2" eb="4">
      <t>キョカ</t>
    </rPh>
    <rPh sb="6" eb="8">
      <t>サイダイ</t>
    </rPh>
    <rPh sb="9" eb="10">
      <t>マイ</t>
    </rPh>
    <phoneticPr fontId="2"/>
  </si>
  <si>
    <t>枚</t>
    <rPh sb="0" eb="1">
      <t>マイ</t>
    </rPh>
    <phoneticPr fontId="2"/>
  </si>
  <si>
    <t>※申込後～振込期日までに変更が発生した場合でも、申込をした人数分の振込を行ってください。</t>
    <rPh sb="1" eb="2">
      <t>モウ</t>
    </rPh>
    <rPh sb="2" eb="3">
      <t>コ</t>
    </rPh>
    <rPh sb="3" eb="4">
      <t>ゴ</t>
    </rPh>
    <rPh sb="5" eb="9">
      <t>フリコミキジツ</t>
    </rPh>
    <rPh sb="12" eb="14">
      <t>ヘンコウ</t>
    </rPh>
    <rPh sb="15" eb="17">
      <t>ハッセイ</t>
    </rPh>
    <rPh sb="19" eb="21">
      <t>バアイ</t>
    </rPh>
    <rPh sb="24" eb="26">
      <t>モウシコミ</t>
    </rPh>
    <rPh sb="29" eb="31">
      <t>ニンズウ</t>
    </rPh>
    <rPh sb="31" eb="32">
      <t>ブン</t>
    </rPh>
    <rPh sb="33" eb="35">
      <t>フリコミ</t>
    </rPh>
    <rPh sb="36" eb="37">
      <t>オコナ</t>
    </rPh>
    <phoneticPr fontId="2"/>
  </si>
  <si>
    <t>＊黄色の項目は、全て入力してください。</t>
    <rPh sb="1" eb="3">
      <t>キイロ</t>
    </rPh>
    <rPh sb="4" eb="6">
      <t>コウモク</t>
    </rPh>
    <rPh sb="8" eb="9">
      <t>スベ</t>
    </rPh>
    <rPh sb="10" eb="12">
      <t>ニュウリョク</t>
    </rPh>
    <phoneticPr fontId="2"/>
  </si>
  <si>
    <t>第36回東京都トランポリン競技会</t>
    <rPh sb="0" eb="1">
      <t>ダイカイトウキョウトキョウギ</t>
    </rPh>
    <phoneticPr fontId="2"/>
  </si>
  <si>
    <t>とさせていただきます。</t>
    <phoneticPr fontId="2"/>
  </si>
  <si>
    <t>フリガナもご記入ください。</t>
    <phoneticPr fontId="2"/>
  </si>
  <si>
    <t>ADカードは一人1枚の発行とします。重複して申請しないでください。</t>
    <phoneticPr fontId="2"/>
  </si>
  <si>
    <t>※</t>
    <phoneticPr fontId="2"/>
  </si>
  <si>
    <t>他の所属コーチあるいは帯同スポッターと重複している場合は、いずれかを取り消し</t>
  </si>
  <si>
    <r>
      <t>振込期間は、</t>
    </r>
    <r>
      <rPr>
        <b/>
        <sz val="11"/>
        <color rgb="FFFF0000"/>
        <rFont val="メイリオ"/>
        <family val="2"/>
        <charset val="128"/>
      </rPr>
      <t>令和4年5月1日（日）～5月25日（水）</t>
    </r>
    <r>
      <rPr>
        <sz val="11"/>
        <rFont val="メイリオ"/>
        <family val="3"/>
        <charset val="128"/>
      </rPr>
      <t>までです。</t>
    </r>
    <rPh sb="2" eb="4">
      <t>キカン</t>
    </rPh>
    <rPh sb="6" eb="8">
      <t xml:space="preserve">レイワ </t>
    </rPh>
    <rPh sb="9" eb="10">
      <t>ネン</t>
    </rPh>
    <rPh sb="15" eb="16">
      <t>ニチ</t>
    </rPh>
    <rPh sb="19" eb="20">
      <t>ガツ</t>
    </rPh>
    <rPh sb="22" eb="23">
      <t>ニチ</t>
    </rPh>
    <rPh sb="24" eb="25">
      <t>スイ</t>
    </rPh>
    <phoneticPr fontId="2"/>
  </si>
  <si>
    <t>※5月1日以前には振り込まないでください。</t>
    <rPh sb="2" eb="3">
      <t>ガツ</t>
    </rPh>
    <rPh sb="4" eb="5">
      <t>ニチ</t>
    </rPh>
    <rPh sb="5" eb="7">
      <t>イゼン</t>
    </rPh>
    <rPh sb="9" eb="10">
      <t>フ</t>
    </rPh>
    <rPh sb="11" eb="12">
      <t>コ</t>
    </rPh>
    <phoneticPr fontId="2"/>
  </si>
  <si>
    <r>
      <t>※最終日は、取扱日ではなく、口座入金の日付けが</t>
    </r>
    <r>
      <rPr>
        <b/>
        <sz val="11"/>
        <color rgb="FFFF0000"/>
        <rFont val="メイリオ"/>
        <family val="2"/>
        <charset val="128"/>
      </rPr>
      <t>5月25日（水）</t>
    </r>
    <r>
      <rPr>
        <sz val="11"/>
        <rFont val="メイリオ"/>
        <family val="3"/>
        <charset val="128"/>
      </rPr>
      <t>までです。ご注意ください。</t>
    </r>
    <rPh sb="1" eb="4">
      <t>サイシュウビ</t>
    </rPh>
    <rPh sb="29" eb="30">
      <t>スイ</t>
    </rPh>
    <phoneticPr fontId="2"/>
  </si>
  <si>
    <t xml:space="preserve">銀行名　　みずほ銀行 </t>
    <rPh sb="8" eb="10">
      <t>ギンコウ</t>
    </rPh>
    <phoneticPr fontId="2" alignment="distributed"/>
  </si>
  <si>
    <t>支店名　港北ニュータウン支店</t>
    <rPh sb="4" eb="6">
      <t>コウホク</t>
    </rPh>
    <phoneticPr fontId="2" alignment="center"/>
  </si>
  <si>
    <t>返金用振込口座情報</t>
    <rPh sb="0" eb="2">
      <t>ヘンキン</t>
    </rPh>
    <rPh sb="2" eb="3">
      <t>ヨウ</t>
    </rPh>
    <rPh sb="3" eb="5">
      <t>フリコミ</t>
    </rPh>
    <rPh sb="5" eb="7">
      <t>コウザ</t>
    </rPh>
    <rPh sb="7" eb="9">
      <t>ジョウホウ</t>
    </rPh>
    <phoneticPr fontId="2"/>
  </si>
  <si>
    <t>金融機関名</t>
    <rPh sb="0" eb="2">
      <t>キンユウ</t>
    </rPh>
    <rPh sb="2" eb="5">
      <t>キカンメイ</t>
    </rPh>
    <phoneticPr fontId="2"/>
  </si>
  <si>
    <t>金融機関種類</t>
    <rPh sb="0" eb="4">
      <t>キンユウキカン</t>
    </rPh>
    <rPh sb="4" eb="6">
      <t>シュルイ</t>
    </rPh>
    <phoneticPr fontId="2"/>
  </si>
  <si>
    <t>預金種類</t>
    <rPh sb="0" eb="2">
      <t>ヨキン</t>
    </rPh>
    <rPh sb="2" eb="4">
      <t>シュルイ</t>
    </rPh>
    <phoneticPr fontId="2"/>
  </si>
  <si>
    <t>口座番号</t>
    <rPh sb="0" eb="2">
      <t>コウザ</t>
    </rPh>
    <rPh sb="2" eb="4">
      <t>バンゴウ</t>
    </rPh>
    <phoneticPr fontId="2"/>
  </si>
  <si>
    <t>本支店名</t>
    <rPh sb="0" eb="1">
      <t>ホン</t>
    </rPh>
    <rPh sb="1" eb="3">
      <t>シテン</t>
    </rPh>
    <rPh sb="3" eb="4">
      <t>メイ</t>
    </rPh>
    <phoneticPr fontId="2"/>
  </si>
  <si>
    <t>本支店種類</t>
    <rPh sb="0" eb="3">
      <t>ホンシテン</t>
    </rPh>
    <rPh sb="3" eb="5">
      <t>シュルイ</t>
    </rPh>
    <phoneticPr fontId="2"/>
  </si>
  <si>
    <t>口座名義（漢字）</t>
    <rPh sb="0" eb="2">
      <t>コウザ</t>
    </rPh>
    <rPh sb="2" eb="4">
      <t>メイギ</t>
    </rPh>
    <rPh sb="5" eb="7">
      <t>カンジ</t>
    </rPh>
    <phoneticPr fontId="2"/>
  </si>
  <si>
    <t>口座名義（カタカナ）</t>
    <rPh sb="0" eb="2">
      <t>コウザ</t>
    </rPh>
    <rPh sb="2" eb="4">
      <t>メイギ</t>
    </rPh>
    <phoneticPr fontId="2"/>
  </si>
  <si>
    <t>記号</t>
    <rPh sb="0" eb="2">
      <t>キゴウ</t>
    </rPh>
    <phoneticPr fontId="2"/>
  </si>
  <si>
    <t>番号</t>
    <rPh sb="0" eb="2">
      <t>バンゴウ</t>
    </rPh>
    <phoneticPr fontId="2"/>
  </si>
  <si>
    <t>－</t>
    <phoneticPr fontId="2"/>
  </si>
  <si>
    <t>トラブルを防ぐため、できる限り参加費の振込をされた口座、あるいは</t>
    <rPh sb="5" eb="6">
      <t>フセ</t>
    </rPh>
    <rPh sb="13" eb="14">
      <t>カギ</t>
    </rPh>
    <rPh sb="15" eb="18">
      <t>サンカヒ</t>
    </rPh>
    <rPh sb="19" eb="21">
      <t>フリコミ</t>
    </rPh>
    <rPh sb="25" eb="27">
      <t>コウザ</t>
    </rPh>
    <phoneticPr fontId="2"/>
  </si>
  <si>
    <t>所属団体代表者もしくは参加費用等振込担当者の口座でお願いいたします。</t>
    <rPh sb="0" eb="2">
      <t>ショゾク</t>
    </rPh>
    <rPh sb="2" eb="4">
      <t>ダンタイ</t>
    </rPh>
    <rPh sb="4" eb="7">
      <t>ダイヒョウシャ</t>
    </rPh>
    <rPh sb="11" eb="13">
      <t>サンカ</t>
    </rPh>
    <rPh sb="13" eb="15">
      <t>ヒヨウ</t>
    </rPh>
    <rPh sb="15" eb="16">
      <t>トウ</t>
    </rPh>
    <rPh sb="16" eb="18">
      <t>フリコミ</t>
    </rPh>
    <rPh sb="18" eb="21">
      <t>タントウシャ</t>
    </rPh>
    <rPh sb="22" eb="24">
      <t>コウザ</t>
    </rPh>
    <rPh sb="26" eb="27">
      <t>ネガ</t>
    </rPh>
    <phoneticPr fontId="2"/>
  </si>
  <si>
    <t>所属団体情報と振込口座情報が一致しない場合は、確認のご連絡をさせていただきます。</t>
    <rPh sb="0" eb="4">
      <t>ショゾクダンタイ</t>
    </rPh>
    <rPh sb="4" eb="6">
      <t>ジョウホウ</t>
    </rPh>
    <rPh sb="7" eb="11">
      <t>フリコミコウザ</t>
    </rPh>
    <rPh sb="11" eb="13">
      <t>ジョウホウ</t>
    </rPh>
    <rPh sb="14" eb="16">
      <t>イッチ</t>
    </rPh>
    <rPh sb="19" eb="21">
      <t>バアイ</t>
    </rPh>
    <rPh sb="23" eb="25">
      <t>カクニン</t>
    </rPh>
    <rPh sb="27" eb="29">
      <t>レンラク</t>
    </rPh>
    <phoneticPr fontId="2"/>
  </si>
  <si>
    <t>返金が遅れたり、場合によっては、返金できない可能性もありますので、</t>
    <rPh sb="0" eb="2">
      <t>ヘンキン</t>
    </rPh>
    <rPh sb="3" eb="4">
      <t>オク</t>
    </rPh>
    <rPh sb="16" eb="18">
      <t>ヘンキン</t>
    </rPh>
    <rPh sb="22" eb="24">
      <t>カノウ</t>
    </rPh>
    <rPh sb="24" eb="25">
      <t>セイ</t>
    </rPh>
    <phoneticPr fontId="2"/>
  </si>
  <si>
    <t>予めご了承ください。</t>
    <phoneticPr fontId="2"/>
  </si>
  <si>
    <t>ゆうちょ銀行
の場合</t>
    <rPh sb="4" eb="6">
      <t>ギンコウ</t>
    </rPh>
    <rPh sb="8" eb="10">
      <t>バアイ</t>
    </rPh>
    <phoneticPr fontId="2"/>
  </si>
  <si>
    <t>女子参加申込書</t>
    <rPh sb="0" eb="2">
      <t>ジョシ</t>
    </rPh>
    <rPh sb="2" eb="4">
      <t>サンカ</t>
    </rPh>
    <rPh sb="4" eb="7">
      <t>モウシコミショ</t>
    </rPh>
    <phoneticPr fontId="2"/>
  </si>
  <si>
    <t>男子参加申込書</t>
    <rPh sb="0" eb="2">
      <t>ダンシ</t>
    </rPh>
    <rPh sb="2" eb="4">
      <t>サンカ</t>
    </rPh>
    <rPh sb="4" eb="7">
      <t>モウシコミショ</t>
    </rPh>
    <phoneticPr fontId="2"/>
  </si>
  <si>
    <t>トレーナー</t>
    <phoneticPr fontId="2"/>
  </si>
  <si>
    <t>AD申請書</t>
    <rPh sb="2" eb="5">
      <t>シンセイショ</t>
    </rPh>
    <phoneticPr fontId="2"/>
  </si>
  <si>
    <t>監督</t>
    <phoneticPr fontId="2"/>
  </si>
  <si>
    <t>監督、コーチまたはスポッター、トレーナーはそれぞれ1名まで、最高3名までとします。</t>
    <rPh sb="26" eb="27">
      <t>メイ</t>
    </rPh>
    <rPh sb="30" eb="32">
      <t>サイコウ</t>
    </rPh>
    <rPh sb="33" eb="34">
      <t>メイ</t>
    </rPh>
    <phoneticPr fontId="2"/>
  </si>
  <si>
    <t>ADカードの申請がなされていた場合でも、体調管理検温表の提出がない場合は、</t>
    <rPh sb="6" eb="8">
      <t>シンセイ</t>
    </rPh>
    <rPh sb="15" eb="17">
      <t>バアイ</t>
    </rPh>
    <rPh sb="20" eb="27">
      <t>タイチョウカンリケンオンヒョウ</t>
    </rPh>
    <rPh sb="28" eb="30">
      <t>テイシュツ</t>
    </rPh>
    <rPh sb="33" eb="35">
      <t>バアイ</t>
    </rPh>
    <phoneticPr fontId="2"/>
  </si>
  <si>
    <t>発行できません。</t>
    <rPh sb="0" eb="2">
      <t>ハッコウ</t>
    </rPh>
    <phoneticPr fontId="2"/>
  </si>
  <si>
    <t>フリガナもご記入ください。</t>
    <phoneticPr fontId="2"/>
  </si>
  <si>
    <t>国際、国内1種～3種まで可能です。</t>
    <phoneticPr fontId="2"/>
  </si>
  <si>
    <t>他の参加団体が帯同している審判員を帯同することはできません。依頼の際は、必ず確認をしてください。</t>
    <phoneticPr fontId="2"/>
  </si>
  <si>
    <t>2021年～2022年に（公財）日本体操協会主催・共催大会での審判実績の保有者、もしくは公認審判員</t>
    <phoneticPr fontId="2"/>
  </si>
  <si>
    <t>講習会・研修会（国際体操連盟主催のものを含む）を受講した方のみ帯同可能です。</t>
    <rPh sb="31" eb="33">
      <t>タイドウ</t>
    </rPh>
    <rPh sb="33" eb="35">
      <t>カノウ</t>
    </rPh>
    <phoneticPr fontId="2"/>
  </si>
  <si>
    <t>監督</t>
    <rPh sb="0" eb="2">
      <t>カントク</t>
    </rPh>
    <phoneticPr fontId="2"/>
  </si>
  <si>
    <t>コーチ
または　スポッター</t>
    <phoneticPr fontId="2"/>
  </si>
  <si>
    <t>Ds</t>
    <phoneticPr fontId="2"/>
  </si>
  <si>
    <t>Dj</t>
    <phoneticPr fontId="2"/>
  </si>
  <si>
    <t>Dsクラス</t>
    <phoneticPr fontId="2"/>
  </si>
  <si>
    <t>Djクラス</t>
    <phoneticPr fontId="2"/>
  </si>
  <si>
    <t>Eクラス</t>
    <phoneticPr fontId="2"/>
  </si>
  <si>
    <t>トレーナー</t>
    <phoneticPr fontId="2"/>
  </si>
  <si>
    <t>コーチ
または
スポッター</t>
    <phoneticPr fontId="2"/>
  </si>
  <si>
    <t>名</t>
    <rPh sb="0" eb="1">
      <t>メイ</t>
    </rPh>
    <phoneticPr fontId="2" alignment="center"/>
  </si>
  <si>
    <t>選考</t>
    <rPh sb="0" eb="2">
      <t>センコウ</t>
    </rPh>
    <phoneticPr fontId="2"/>
  </si>
  <si>
    <t>選考意思確認表</t>
    <rPh sb="0" eb="2">
      <t>センコウ</t>
    </rPh>
    <rPh sb="2" eb="4">
      <t>イシ</t>
    </rPh>
    <rPh sb="4" eb="6">
      <t>カクニン</t>
    </rPh>
    <rPh sb="6" eb="7">
      <t>ヒョウ</t>
    </rPh>
    <phoneticPr fontId="2"/>
  </si>
  <si>
    <t>インターハイ</t>
    <phoneticPr fontId="2"/>
  </si>
  <si>
    <t>東日本</t>
    <rPh sb="0" eb="3">
      <t>ヒガシニホン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</si>
</sst>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_);[Red]\(0\)"/>
    <numFmt numFmtId="178" formatCode="yyyy/mm/dd"/>
    <numFmt numFmtId="179" formatCode="#"/>
  </numFmts>
  <fonts count="38" x14ac:knownFonts="1">
    <font>
      <sz val="11"/>
      <name val="ＭＳ Ｐゴシック"/>
      <family val="3"/>
      <charset val="128"/>
    </font>
    <font>
      <sz val="10"/>
      <name val="Arial"/>
      <family val="2"/>
    </font>
    <font>
      <sz val="6"/>
      <name val="ＭＳ Ｐゴシック"/>
      <family val="3"/>
      <charset val="128"/>
    </font>
    <font>
      <sz val="9"/>
      <name val="メイリオ"/>
      <family val="3"/>
      <charset val="128"/>
    </font>
    <font>
      <sz val="11"/>
      <name val="メイリオ"/>
      <family val="3"/>
      <charset val="128"/>
    </font>
    <font>
      <b/>
      <sz val="16"/>
      <name val="メイリオ"/>
      <family val="3"/>
      <charset val="128"/>
    </font>
    <font>
      <b/>
      <sz val="12"/>
      <name val="メイリオ"/>
      <family val="3"/>
      <charset val="128"/>
    </font>
    <font>
      <b/>
      <sz val="11"/>
      <name val="メイリオ"/>
      <family val="3"/>
      <charset val="128"/>
    </font>
    <font>
      <sz val="14"/>
      <name val="メイリオ"/>
      <family val="3"/>
      <charset val="128"/>
    </font>
    <font>
      <b/>
      <sz val="14"/>
      <name val="メイリオ"/>
      <family val="3"/>
      <charset val="128"/>
    </font>
    <font>
      <sz val="22"/>
      <name val="メイリオ"/>
      <family val="3"/>
      <charset val="128"/>
    </font>
    <font>
      <sz val="12"/>
      <name val="メイリオ"/>
      <family val="3"/>
      <charset val="128"/>
    </font>
    <font>
      <u/>
      <sz val="11"/>
      <color indexed="12"/>
      <name val="ＭＳ Ｐゴシック"/>
      <family val="3"/>
      <charset val="128"/>
    </font>
    <font>
      <sz val="10"/>
      <name val="メイリオ"/>
      <family val="3"/>
      <charset val="128"/>
    </font>
    <font>
      <b/>
      <sz val="9"/>
      <name val="メイリオ"/>
      <family val="3"/>
      <charset val="128"/>
    </font>
    <font>
      <u/>
      <sz val="11"/>
      <color theme="10"/>
      <name val="ＭＳ Ｐゴシック"/>
      <family val="3"/>
      <charset val="128"/>
    </font>
    <font>
      <u/>
      <sz val="11"/>
      <color theme="10"/>
      <name val="メイリオ"/>
      <family val="3"/>
      <charset val="128"/>
    </font>
    <font>
      <sz val="11"/>
      <color theme="0"/>
      <name val="メイリオ"/>
      <family val="3"/>
      <charset val="128"/>
    </font>
    <font>
      <sz val="11"/>
      <color rgb="FFFF0000"/>
      <name val="メイリオ"/>
      <family val="3"/>
      <charset val="128"/>
    </font>
    <font>
      <sz val="12"/>
      <color rgb="FFFF0000"/>
      <name val="メイリオ"/>
      <family val="3"/>
      <charset val="128"/>
    </font>
    <font>
      <sz val="14"/>
      <color rgb="FFFF0000"/>
      <name val="メイリオ"/>
      <family val="3"/>
      <charset val="128"/>
    </font>
    <font>
      <sz val="11"/>
      <color rgb="FFFF0000"/>
      <name val="メイリオ"/>
      <family val="2"/>
      <charset val="128"/>
    </font>
    <font>
      <sz val="11"/>
      <name val="メイリオ"/>
      <family val="2"/>
      <charset val="128"/>
    </font>
    <font>
      <sz val="11"/>
      <color theme="0"/>
      <name val="メイリオ"/>
      <family val="2"/>
      <charset val="128"/>
    </font>
    <font>
      <b/>
      <sz val="11"/>
      <color rgb="FFFF0000"/>
      <name val="メイリオ"/>
      <family val="2"/>
      <charset val="128"/>
    </font>
    <font>
      <b/>
      <sz val="9"/>
      <color rgb="FF000000"/>
      <name val="ＭＳ Ｐゴシック"/>
      <family val="2"/>
    </font>
    <font>
      <b/>
      <sz val="11"/>
      <name val="メイリオ"/>
      <family val="2"/>
      <charset val="128"/>
    </font>
    <font>
      <b/>
      <sz val="14"/>
      <name val="メイリオ"/>
      <family val="2"/>
      <charset val="128"/>
    </font>
    <font>
      <sz val="11"/>
      <name val="メイリオ"/>
      <family val="2"/>
    </font>
    <font>
      <sz val="12"/>
      <name val="メイリオ"/>
      <family val="2"/>
    </font>
    <font>
      <sz val="12"/>
      <name val="メイリオ"/>
      <family val="2"/>
      <charset val="128"/>
    </font>
    <font>
      <sz val="10"/>
      <name val="メイリオ"/>
      <family val="2"/>
    </font>
    <font>
      <b/>
      <sz val="16"/>
      <name val="メイリオ"/>
      <family val="2"/>
    </font>
    <font>
      <sz val="9"/>
      <name val="メイリオ"/>
      <family val="2"/>
      <charset val="128"/>
    </font>
    <font>
      <sz val="12"/>
      <name val="Meiryo UI"/>
      <family val="2"/>
      <charset val="128"/>
    </font>
    <font>
      <b/>
      <sz val="14"/>
      <name val="Meiryo UI"/>
      <family val="3"/>
      <charset val="128"/>
    </font>
    <font>
      <sz val="11"/>
      <name val="Meiryo UI"/>
      <family val="3"/>
      <charset val="128"/>
    </font>
    <font>
      <sz val="12"/>
      <name val="Meiryo UI"/>
      <family val="3"/>
      <charset val="128"/>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59999389629810485"/>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hair">
        <color indexed="8"/>
      </left>
      <right/>
      <top style="hair">
        <color indexed="8"/>
      </top>
      <bottom style="thin">
        <color indexed="64"/>
      </bottom>
      <diagonal/>
    </border>
    <border>
      <left style="hair">
        <color indexed="8"/>
      </left>
      <right/>
      <top style="thin">
        <color indexed="8"/>
      </top>
      <bottom style="hair">
        <color indexed="8"/>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8"/>
      </left>
      <right style="hair">
        <color indexed="8"/>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8"/>
      </left>
      <right style="hair">
        <color indexed="8"/>
      </right>
      <top/>
      <bottom style="thin">
        <color indexed="8"/>
      </bottom>
      <diagonal/>
    </border>
    <border>
      <left style="hair">
        <color indexed="8"/>
      </left>
      <right/>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8"/>
      </top>
      <bottom style="hair">
        <color indexed="8"/>
      </bottom>
      <diagonal/>
    </border>
    <border>
      <left style="thin">
        <color indexed="64"/>
      </left>
      <right style="hair">
        <color indexed="8"/>
      </right>
      <top/>
      <bottom style="thin">
        <color indexed="64"/>
      </bottom>
      <diagonal/>
    </border>
    <border>
      <left style="hair">
        <color indexed="8"/>
      </left>
      <right style="hair">
        <color indexed="8"/>
      </right>
      <top style="thin">
        <color indexed="8"/>
      </top>
      <bottom style="hair">
        <color indexed="8"/>
      </bottom>
      <diagonal/>
    </border>
    <border>
      <left style="hair">
        <color indexed="8"/>
      </left>
      <right style="hair">
        <color indexed="8"/>
      </right>
      <top/>
      <bottom style="thin">
        <color indexed="64"/>
      </bottom>
      <diagonal/>
    </border>
    <border>
      <left style="hair">
        <color indexed="8"/>
      </left>
      <right style="hair">
        <color indexed="8"/>
      </right>
      <top style="thin">
        <color indexed="8"/>
      </top>
      <bottom/>
      <diagonal/>
    </border>
    <border>
      <left style="hair">
        <color indexed="8"/>
      </left>
      <right style="thin">
        <color indexed="8"/>
      </right>
      <top style="thin">
        <color indexed="8"/>
      </top>
      <bottom style="hair">
        <color indexed="8"/>
      </bottom>
      <diagonal/>
    </border>
    <border>
      <left style="hair">
        <color indexed="8"/>
      </left>
      <right style="thin">
        <color indexed="8"/>
      </right>
      <top/>
      <bottom style="thin">
        <color indexed="64"/>
      </bottom>
      <diagonal/>
    </border>
    <border>
      <left style="thin">
        <color indexed="64"/>
      </left>
      <right style="hair">
        <color indexed="8"/>
      </right>
      <top/>
      <bottom/>
      <diagonal/>
    </border>
    <border>
      <left style="thin">
        <color indexed="64"/>
      </left>
      <right style="hair">
        <color indexed="8"/>
      </right>
      <top/>
      <bottom style="thin">
        <color indexed="8"/>
      </bottom>
      <diagonal/>
    </border>
    <border>
      <left style="hair">
        <color indexed="8"/>
      </left>
      <right style="thin">
        <color indexed="8"/>
      </right>
      <top/>
      <bottom/>
      <diagonal/>
    </border>
    <border>
      <left style="hair">
        <color indexed="8"/>
      </left>
      <right style="thin">
        <color indexed="8"/>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8"/>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8"/>
      </left>
      <right style="thin">
        <color indexed="64"/>
      </right>
      <top/>
      <bottom/>
      <diagonal/>
    </border>
    <border>
      <left style="hair">
        <color indexed="8"/>
      </left>
      <right style="thin">
        <color indexed="64"/>
      </right>
      <top/>
      <bottom style="thin">
        <color indexed="8"/>
      </bottom>
      <diagonal/>
    </border>
    <border>
      <left style="hair">
        <color indexed="8"/>
      </left>
      <right style="thin">
        <color indexed="64"/>
      </right>
      <top style="thin">
        <color indexed="8"/>
      </top>
      <bottom style="hair">
        <color indexed="8"/>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diagonal/>
    </border>
    <border>
      <left style="hair">
        <color indexed="8"/>
      </left>
      <right style="hair">
        <color indexed="8"/>
      </right>
      <top style="thin">
        <color indexed="64"/>
      </top>
      <bottom/>
      <diagonal/>
    </border>
    <border>
      <left style="hair">
        <color indexed="8"/>
      </left>
      <right style="thin">
        <color indexed="64"/>
      </right>
      <top style="thin">
        <color indexed="8"/>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5">
    <xf numFmtId="0" fontId="0" fillId="0" borderId="0"/>
    <xf numFmtId="0" fontId="15" fillId="0" borderId="0" applyNumberFormat="0" applyFill="0" applyBorder="0" applyAlignment="0" applyProtection="0">
      <alignment vertical="top"/>
      <protection locked="0"/>
    </xf>
    <xf numFmtId="0" fontId="12" fillId="0" borderId="0" applyNumberFormat="0" applyFill="0" applyBorder="0" applyAlignment="0" applyProtection="0"/>
    <xf numFmtId="41" fontId="1" fillId="0" borderId="0" applyFill="0" applyBorder="0" applyAlignment="0" applyProtection="0"/>
    <xf numFmtId="41" fontId="1" fillId="0" borderId="0" applyFill="0" applyBorder="0" applyAlignment="0" applyProtection="0"/>
  </cellStyleXfs>
  <cellXfs count="428">
    <xf numFmtId="0" fontId="0" fillId="0" borderId="0" xfId="0"/>
    <xf numFmtId="0" fontId="4" fillId="2" borderId="0" xfId="0" applyFont="1" applyFill="1"/>
    <xf numFmtId="0" fontId="4" fillId="3" borderId="0" xfId="0" applyFont="1" applyFill="1"/>
    <xf numFmtId="0" fontId="7" fillId="2" borderId="1" xfId="0" applyFont="1" applyFill="1" applyBorder="1" applyAlignment="1">
      <alignment horizontal="right" vertical="center"/>
    </xf>
    <xf numFmtId="0" fontId="7" fillId="2" borderId="0" xfId="0" applyFont="1" applyFill="1" applyBorder="1" applyAlignment="1">
      <alignment horizontal="right" vertical="center"/>
    </xf>
    <xf numFmtId="0" fontId="16" fillId="2" borderId="0" xfId="1" applyFont="1" applyFill="1" applyBorder="1" applyAlignment="1" applyProtection="1">
      <alignment horizontal="left" vertical="center"/>
    </xf>
    <xf numFmtId="0" fontId="4" fillId="2" borderId="0" xfId="0" applyFont="1" applyFill="1" applyBorder="1" applyAlignment="1">
      <alignment horizontal="left" vertical="center"/>
    </xf>
    <xf numFmtId="0" fontId="4" fillId="0" borderId="0" xfId="0" applyFont="1"/>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xf>
    <xf numFmtId="0" fontId="8"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top"/>
      <protection locked="0"/>
    </xf>
    <xf numFmtId="0" fontId="4" fillId="0" borderId="0" xfId="0" applyFont="1" applyAlignment="1">
      <alignment vertical="top"/>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0" xfId="0" applyFont="1" applyBorder="1" applyAlignment="1">
      <alignment vertical="center"/>
    </xf>
    <xf numFmtId="0" fontId="11" fillId="0" borderId="0" xfId="0" applyFont="1" applyBorder="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0" fontId="17" fillId="0" borderId="0" xfId="0" applyFont="1" applyProtection="1">
      <protection hidden="1"/>
    </xf>
    <xf numFmtId="0" fontId="17" fillId="0" borderId="0" xfId="0" applyFont="1" applyAlignment="1" applyProtection="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178" fontId="7" fillId="0" borderId="8" xfId="0" applyNumberFormat="1" applyFont="1" applyBorder="1" applyAlignment="1">
      <alignment horizontal="center" vertical="center"/>
    </xf>
    <xf numFmtId="14" fontId="7" fillId="0" borderId="16" xfId="0" applyNumberFormat="1" applyFont="1" applyBorder="1" applyAlignment="1">
      <alignment horizontal="center" vertical="center"/>
    </xf>
    <xf numFmtId="0" fontId="17" fillId="0" borderId="0" xfId="0" applyFont="1" applyBorder="1" applyAlignment="1" applyProtection="1">
      <alignment horizontal="left" vertical="center"/>
      <protection hidden="1"/>
    </xf>
    <xf numFmtId="0" fontId="18" fillId="0" borderId="0" xfId="0" applyFont="1" applyProtection="1">
      <protection hidden="1"/>
    </xf>
    <xf numFmtId="176" fontId="11" fillId="5" borderId="20" xfId="0" applyNumberFormat="1" applyFont="1" applyFill="1" applyBorder="1" applyAlignment="1" applyProtection="1">
      <alignment vertical="center"/>
      <protection hidden="1"/>
    </xf>
    <xf numFmtId="176" fontId="11" fillId="5" borderId="23" xfId="0" applyNumberFormat="1" applyFont="1" applyFill="1" applyBorder="1" applyAlignment="1" applyProtection="1">
      <alignment vertical="center"/>
      <protection hidden="1"/>
    </xf>
    <xf numFmtId="176" fontId="6" fillId="0" borderId="0" xfId="0" applyNumberFormat="1" applyFont="1" applyFill="1" applyBorder="1" applyAlignment="1" applyProtection="1">
      <alignment vertical="center"/>
      <protection hidden="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11" fillId="0" borderId="41" xfId="0" applyFont="1" applyBorder="1" applyAlignment="1">
      <alignment horizontal="center" vertical="center"/>
    </xf>
    <xf numFmtId="0" fontId="4" fillId="0" borderId="43" xfId="0" applyFont="1" applyBorder="1" applyAlignment="1">
      <alignment horizontal="center" vertical="center"/>
    </xf>
    <xf numFmtId="0" fontId="4" fillId="0" borderId="9" xfId="0" applyFont="1" applyBorder="1" applyAlignment="1">
      <alignment horizontal="center"/>
    </xf>
    <xf numFmtId="0" fontId="4" fillId="0" borderId="44" xfId="0" applyFont="1" applyBorder="1" applyAlignment="1">
      <alignment horizontal="center"/>
    </xf>
    <xf numFmtId="0" fontId="3" fillId="4" borderId="9"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176" fontId="11" fillId="0" borderId="20" xfId="0" applyNumberFormat="1" applyFont="1" applyFill="1" applyBorder="1" applyAlignment="1" applyProtection="1">
      <alignment horizontal="center" vertical="center"/>
    </xf>
    <xf numFmtId="176" fontId="11" fillId="5" borderId="20" xfId="0" applyNumberFormat="1" applyFont="1" applyFill="1" applyBorder="1" applyAlignment="1" applyProtection="1">
      <alignment vertical="center"/>
    </xf>
    <xf numFmtId="0" fontId="11" fillId="5" borderId="20" xfId="0" applyFont="1" applyFill="1" applyBorder="1" applyAlignment="1" applyProtection="1">
      <alignment vertical="center"/>
    </xf>
    <xf numFmtId="0" fontId="11" fillId="0" borderId="21" xfId="0" applyFont="1" applyBorder="1" applyAlignment="1" applyProtection="1">
      <alignment vertical="center"/>
    </xf>
    <xf numFmtId="176" fontId="11" fillId="0" borderId="23" xfId="0" applyNumberFormat="1" applyFont="1" applyFill="1" applyBorder="1" applyAlignment="1" applyProtection="1">
      <alignment horizontal="center" vertical="center"/>
    </xf>
    <xf numFmtId="0" fontId="11" fillId="5" borderId="23" xfId="0" applyFont="1" applyFill="1" applyBorder="1" applyAlignment="1" applyProtection="1">
      <alignment vertical="center"/>
    </xf>
    <xf numFmtId="0" fontId="11" fillId="0" borderId="24" xfId="0" applyFont="1" applyBorder="1" applyAlignment="1" applyProtection="1">
      <alignment vertical="center"/>
    </xf>
    <xf numFmtId="0" fontId="13" fillId="0" borderId="27" xfId="0" applyFont="1" applyBorder="1" applyAlignment="1" applyProtection="1">
      <alignment vertical="center"/>
    </xf>
    <xf numFmtId="0" fontId="4" fillId="0" borderId="4" xfId="0" applyFont="1" applyBorder="1" applyAlignment="1" applyProtection="1">
      <alignment horizontal="center" vertical="center"/>
      <protection locked="0"/>
    </xf>
    <xf numFmtId="0" fontId="18" fillId="0" borderId="101" xfId="0" applyFont="1" applyBorder="1" applyAlignment="1" applyProtection="1">
      <alignment horizontal="center" vertical="center"/>
      <protection hidden="1"/>
    </xf>
    <xf numFmtId="0" fontId="18" fillId="0" borderId="103" xfId="0" applyFont="1" applyBorder="1" applyAlignment="1" applyProtection="1">
      <alignment horizontal="center" vertical="center"/>
      <protection hidden="1"/>
    </xf>
    <xf numFmtId="0" fontId="20" fillId="0" borderId="83" xfId="0" applyFont="1" applyBorder="1" applyAlignment="1" applyProtection="1">
      <alignment horizontal="center" vertical="center"/>
      <protection hidden="1"/>
    </xf>
    <xf numFmtId="0" fontId="21" fillId="0" borderId="0" xfId="0" applyFont="1"/>
    <xf numFmtId="0" fontId="17" fillId="0" borderId="0" xfId="0" applyFont="1" applyBorder="1" applyProtection="1">
      <protection hidden="1"/>
    </xf>
    <xf numFmtId="0" fontId="4"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protection locked="0" hidden="1"/>
    </xf>
    <xf numFmtId="0" fontId="8" fillId="4" borderId="1" xfId="0" applyFont="1" applyFill="1" applyBorder="1" applyAlignment="1" applyProtection="1">
      <alignment horizontal="center" vertical="center"/>
      <protection locked="0" hidden="1"/>
    </xf>
    <xf numFmtId="0" fontId="17" fillId="0" borderId="0" xfId="0" applyFont="1" applyProtection="1">
      <protection locked="0" hidden="1"/>
    </xf>
    <xf numFmtId="0" fontId="17" fillId="0" borderId="0" xfId="0" applyFont="1" applyAlignment="1" applyProtection="1">
      <alignment vertical="top"/>
      <protection locked="0" hidden="1"/>
    </xf>
    <xf numFmtId="0" fontId="4" fillId="0" borderId="101" xfId="0" applyFont="1" applyBorder="1" applyAlignment="1" applyProtection="1">
      <alignment horizontal="center" vertical="center"/>
      <protection locked="0"/>
    </xf>
    <xf numFmtId="0" fontId="4" fillId="0" borderId="103"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locked="0"/>
    </xf>
    <xf numFmtId="0" fontId="9" fillId="0" borderId="0" xfId="3" applyNumberFormat="1" applyFont="1" applyFill="1" applyBorder="1" applyAlignment="1" applyProtection="1">
      <alignment horizontal="center" vertical="center"/>
    </xf>
    <xf numFmtId="0" fontId="4" fillId="0" borderId="0" xfId="0" applyFont="1" applyProtection="1"/>
    <xf numFmtId="0" fontId="4" fillId="0" borderId="0" xfId="0" applyFont="1" applyFill="1" applyProtection="1"/>
    <xf numFmtId="0" fontId="11" fillId="0" borderId="18" xfId="0" applyFont="1" applyBorder="1" applyAlignment="1" applyProtection="1">
      <alignment horizontal="center" vertical="center"/>
    </xf>
    <xf numFmtId="0" fontId="13" fillId="0" borderId="0" xfId="0" applyFont="1" applyProtection="1"/>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0" xfId="0" applyFont="1" applyProtection="1"/>
    <xf numFmtId="0" fontId="11" fillId="0" borderId="0" xfId="0" applyFont="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Border="1" applyAlignment="1" applyProtection="1">
      <alignment horizontal="left"/>
    </xf>
    <xf numFmtId="0" fontId="11" fillId="0" borderId="0" xfId="0" applyFont="1" applyBorder="1" applyAlignment="1" applyProtection="1">
      <alignment vertical="center"/>
    </xf>
    <xf numFmtId="0" fontId="11" fillId="0" borderId="0" xfId="0" applyFont="1" applyBorder="1" applyProtection="1"/>
    <xf numFmtId="0" fontId="11" fillId="0" borderId="0" xfId="0" applyFont="1" applyBorder="1" applyAlignment="1" applyProtection="1">
      <alignment horizontal="right" vertical="center"/>
    </xf>
    <xf numFmtId="0" fontId="11" fillId="0" borderId="28" xfId="0" applyFont="1" applyBorder="1" applyAlignment="1" applyProtection="1">
      <alignment vertical="center"/>
    </xf>
    <xf numFmtId="0" fontId="4" fillId="0" borderId="27" xfId="0" applyFont="1" applyBorder="1" applyAlignment="1" applyProtection="1">
      <alignment vertical="center"/>
    </xf>
    <xf numFmtId="0" fontId="4" fillId="0" borderId="0" xfId="0" applyFont="1" applyBorder="1" applyAlignment="1" applyProtection="1">
      <alignment horizontal="center" vertical="center"/>
    </xf>
    <xf numFmtId="176" fontId="13" fillId="0" borderId="0" xfId="0" applyNumberFormat="1" applyFont="1" applyFill="1" applyBorder="1" applyAlignment="1" applyProtection="1">
      <alignment vertical="center"/>
    </xf>
    <xf numFmtId="0" fontId="11" fillId="0" borderId="0" xfId="0" applyFont="1" applyBorder="1" applyAlignment="1" applyProtection="1">
      <alignment horizontal="center" vertical="center" wrapText="1"/>
    </xf>
    <xf numFmtId="0" fontId="4" fillId="0" borderId="30" xfId="0" applyFont="1" applyBorder="1" applyProtection="1"/>
    <xf numFmtId="0" fontId="7" fillId="0" borderId="31" xfId="0" applyFont="1" applyBorder="1" applyProtection="1"/>
    <xf numFmtId="0" fontId="4" fillId="0" borderId="31" xfId="0" applyFont="1" applyBorder="1" applyProtection="1"/>
    <xf numFmtId="0" fontId="4" fillId="0" borderId="32" xfId="0" applyFont="1" applyBorder="1" applyProtection="1"/>
    <xf numFmtId="0" fontId="4" fillId="0" borderId="33" xfId="0" applyFont="1" applyBorder="1" applyProtection="1"/>
    <xf numFmtId="0" fontId="4" fillId="0" borderId="0" xfId="0" applyFont="1" applyBorder="1" applyProtection="1"/>
    <xf numFmtId="0" fontId="4" fillId="0" borderId="34" xfId="0" applyFont="1" applyBorder="1" applyProtection="1"/>
    <xf numFmtId="0" fontId="4" fillId="0" borderId="6" xfId="0" applyFont="1" applyBorder="1" applyProtection="1"/>
    <xf numFmtId="0" fontId="4" fillId="0" borderId="35" xfId="0" applyFont="1" applyBorder="1" applyProtection="1"/>
    <xf numFmtId="0" fontId="4" fillId="0" borderId="36" xfId="0" applyFont="1" applyBorder="1" applyProtection="1"/>
    <xf numFmtId="0" fontId="4" fillId="0" borderId="0" xfId="0" applyFont="1" applyAlignment="1" applyProtection="1">
      <alignment horizontal="left" indent="2"/>
    </xf>
    <xf numFmtId="0" fontId="9" fillId="7" borderId="17" xfId="0" applyFont="1" applyFill="1" applyBorder="1" applyAlignment="1">
      <alignment vertical="center"/>
    </xf>
    <xf numFmtId="0" fontId="22" fillId="0" borderId="0" xfId="0" applyNumberFormat="1" applyFont="1" applyFill="1" applyAlignment="1">
      <alignment horizontal="center"/>
    </xf>
    <xf numFmtId="0" fontId="22" fillId="0" borderId="0" xfId="0" applyNumberFormat="1" applyFont="1" applyFill="1"/>
    <xf numFmtId="49" fontId="22" fillId="0" borderId="0" xfId="1" quotePrefix="1" applyNumberFormat="1" applyFont="1" applyFill="1" applyAlignment="1" applyProtection="1">
      <alignment horizontal="center"/>
    </xf>
    <xf numFmtId="56" fontId="22" fillId="0" borderId="0" xfId="0" applyNumberFormat="1" applyFont="1" applyFill="1"/>
    <xf numFmtId="49" fontId="22" fillId="0" borderId="0" xfId="0" applyNumberFormat="1" applyFont="1" applyFill="1" applyAlignment="1">
      <alignment horizontal="center"/>
    </xf>
    <xf numFmtId="0" fontId="13" fillId="0" borderId="0" xfId="0" applyFont="1" applyBorder="1" applyAlignment="1" applyProtection="1">
      <alignment horizontal="left"/>
    </xf>
    <xf numFmtId="0" fontId="9" fillId="6" borderId="105" xfId="0" applyFont="1" applyFill="1" applyBorder="1" applyAlignment="1">
      <alignment vertical="center"/>
    </xf>
    <xf numFmtId="0" fontId="4" fillId="0" borderId="0" xfId="0" applyFont="1" applyBorder="1" applyProtection="1">
      <protection locked="0" hidden="1"/>
    </xf>
    <xf numFmtId="0" fontId="4" fillId="0" borderId="0" xfId="0" applyFont="1" applyBorder="1" applyAlignment="1" applyProtection="1">
      <alignment vertical="top"/>
      <protection locked="0" hidden="1"/>
    </xf>
    <xf numFmtId="0" fontId="11" fillId="0" borderId="98" xfId="0" applyFont="1" applyBorder="1" applyAlignment="1" applyProtection="1">
      <alignment horizontal="center" vertical="center"/>
    </xf>
    <xf numFmtId="0" fontId="4" fillId="0" borderId="0" xfId="0" applyFont="1" applyFill="1" applyBorder="1" applyProtection="1"/>
    <xf numFmtId="0" fontId="11" fillId="0" borderId="0" xfId="0" applyFont="1" applyFill="1" applyBorder="1" applyProtection="1"/>
    <xf numFmtId="0" fontId="11" fillId="5" borderId="80" xfId="0" applyFont="1" applyFill="1" applyBorder="1" applyAlignment="1" applyProtection="1">
      <alignment horizontal="center" vertical="center"/>
    </xf>
    <xf numFmtId="0" fontId="11" fillId="5" borderId="94" xfId="0" applyFont="1" applyFill="1" applyBorder="1" applyAlignment="1" applyProtection="1">
      <alignment horizontal="center" vertical="center"/>
    </xf>
    <xf numFmtId="176" fontId="11" fillId="5" borderId="40" xfId="0" applyNumberFormat="1" applyFont="1" applyFill="1" applyBorder="1" applyAlignment="1" applyProtection="1">
      <alignment horizontal="center" vertical="center"/>
      <protection hidden="1"/>
    </xf>
    <xf numFmtId="176" fontId="11" fillId="5" borderId="21" xfId="0" applyNumberFormat="1" applyFont="1" applyFill="1" applyBorder="1" applyAlignment="1" applyProtection="1">
      <alignment horizontal="center" vertical="center"/>
    </xf>
    <xf numFmtId="0" fontId="11" fillId="0" borderId="95" xfId="0" applyFont="1" applyBorder="1" applyAlignment="1" applyProtection="1">
      <alignment horizontal="center" vertical="center"/>
    </xf>
    <xf numFmtId="176" fontId="11" fillId="0" borderId="114" xfId="0" applyNumberFormat="1" applyFont="1" applyFill="1" applyBorder="1" applyAlignment="1" applyProtection="1">
      <alignment horizontal="center" vertical="center"/>
    </xf>
    <xf numFmtId="176" fontId="11" fillId="0" borderId="115" xfId="0" applyNumberFormat="1" applyFont="1" applyFill="1" applyBorder="1" applyAlignment="1" applyProtection="1">
      <alignment horizontal="center" vertical="center"/>
    </xf>
    <xf numFmtId="176" fontId="11" fillId="5" borderId="36" xfId="0" applyNumberFormat="1" applyFont="1" applyFill="1" applyBorder="1" applyAlignment="1" applyProtection="1">
      <alignment horizontal="center" vertical="center"/>
    </xf>
    <xf numFmtId="0" fontId="7" fillId="0" borderId="35" xfId="0" applyFont="1" applyBorder="1" applyAlignment="1">
      <alignment vertical="center"/>
    </xf>
    <xf numFmtId="0" fontId="7" fillId="0" borderId="35" xfId="0" applyFont="1" applyBorder="1" applyAlignment="1">
      <alignment horizontal="right" vertical="center"/>
    </xf>
    <xf numFmtId="0" fontId="18" fillId="0" borderId="0" xfId="0" applyFont="1" applyAlignment="1">
      <alignment horizontal="center"/>
    </xf>
    <xf numFmtId="0" fontId="4" fillId="0" borderId="27" xfId="0" applyFont="1" applyBorder="1" applyAlignment="1">
      <alignment horizontal="center" vertical="center"/>
    </xf>
    <xf numFmtId="0" fontId="20" fillId="0" borderId="6"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locked="0"/>
    </xf>
    <xf numFmtId="0" fontId="13" fillId="0" borderId="0" xfId="0" applyFont="1" applyBorder="1" applyAlignment="1" applyProtection="1">
      <alignment horizontal="left"/>
    </xf>
    <xf numFmtId="0" fontId="7" fillId="0" borderId="0" xfId="0" applyFont="1" applyAlignment="1" applyProtection="1">
      <alignment vertical="center"/>
    </xf>
    <xf numFmtId="0" fontId="4"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17" fillId="0" borderId="0" xfId="0" applyFont="1" applyProtection="1"/>
    <xf numFmtId="0" fontId="17" fillId="0" borderId="0" xfId="0" applyFont="1" applyBorder="1" applyAlignment="1" applyProtection="1">
      <alignment horizontal="left" vertical="center"/>
    </xf>
    <xf numFmtId="0" fontId="8" fillId="0" borderId="0" xfId="0" applyFont="1" applyBorder="1" applyAlignment="1" applyProtection="1">
      <alignment vertical="center"/>
    </xf>
    <xf numFmtId="0" fontId="18" fillId="0" borderId="0" xfId="0" applyFont="1" applyProtection="1"/>
    <xf numFmtId="0" fontId="21" fillId="0" borderId="0" xfId="0" applyFont="1" applyProtection="1"/>
    <xf numFmtId="0" fontId="18" fillId="0" borderId="101" xfId="0" applyFont="1" applyBorder="1" applyAlignment="1" applyProtection="1">
      <alignment horizontal="center" vertical="center"/>
    </xf>
    <xf numFmtId="0" fontId="18" fillId="0" borderId="103"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83" xfId="0" applyFont="1" applyBorder="1" applyAlignment="1" applyProtection="1">
      <alignment horizontal="center" vertical="center"/>
    </xf>
    <xf numFmtId="176" fontId="11" fillId="5" borderId="6" xfId="0" applyNumberFormat="1" applyFont="1" applyFill="1" applyBorder="1" applyAlignment="1" applyProtection="1">
      <alignment horizontal="center" vertical="center"/>
      <protection hidden="1"/>
    </xf>
    <xf numFmtId="0" fontId="17" fillId="0" borderId="0" xfId="0" applyFont="1" applyAlignment="1" applyProtection="1">
      <alignment horizontal="center"/>
    </xf>
    <xf numFmtId="0" fontId="13" fillId="0" borderId="0" xfId="0" applyFont="1" applyBorder="1" applyAlignment="1" applyProtection="1">
      <alignment horizontal="left"/>
    </xf>
    <xf numFmtId="0" fontId="7" fillId="8" borderId="8" xfId="0" applyFont="1" applyFill="1" applyBorder="1" applyAlignment="1">
      <alignment horizontal="center" vertical="center"/>
    </xf>
    <xf numFmtId="0" fontId="7" fillId="8" borderId="15" xfId="0" applyFont="1" applyFill="1" applyBorder="1" applyAlignment="1">
      <alignment horizontal="center" vertical="center"/>
    </xf>
    <xf numFmtId="0" fontId="21" fillId="0" borderId="0" xfId="0" applyFont="1" applyAlignment="1" applyProtection="1"/>
    <xf numFmtId="0" fontId="4" fillId="0" borderId="0" xfId="0" applyFont="1" applyAlignment="1" applyProtection="1">
      <alignment horizontal="right"/>
    </xf>
    <xf numFmtId="0" fontId="18" fillId="0" borderId="0" xfId="0" applyFont="1" applyAlignment="1" applyProtection="1">
      <alignment horizontal="right"/>
    </xf>
    <xf numFmtId="0" fontId="21" fillId="0" borderId="0" xfId="0" applyFont="1" applyAlignment="1" applyProtection="1">
      <alignment horizontal="right"/>
    </xf>
    <xf numFmtId="0" fontId="4" fillId="0" borderId="0" xfId="0" applyFont="1" applyBorder="1" applyAlignment="1" applyProtection="1">
      <alignment horizontal="left"/>
    </xf>
    <xf numFmtId="0" fontId="22" fillId="0" borderId="0" xfId="0" applyFont="1"/>
    <xf numFmtId="0" fontId="27" fillId="0" borderId="0" xfId="0" applyFont="1" applyBorder="1" applyAlignment="1" applyProtection="1">
      <alignment vertical="center"/>
    </xf>
    <xf numFmtId="0" fontId="30" fillId="0" borderId="0" xfId="0" applyFont="1" applyBorder="1" applyAlignment="1">
      <alignment horizontal="center" vertical="center"/>
    </xf>
    <xf numFmtId="0" fontId="30" fillId="0" borderId="119" xfId="0" applyFont="1" applyBorder="1" applyAlignment="1">
      <alignment horizontal="center" vertical="center"/>
    </xf>
    <xf numFmtId="0" fontId="22" fillId="0" borderId="0" xfId="0" applyFont="1" applyAlignment="1">
      <alignment horizontal="right"/>
    </xf>
    <xf numFmtId="0" fontId="9" fillId="0" borderId="0" xfId="0" applyFont="1" applyAlignment="1">
      <alignment vertical="center"/>
    </xf>
    <xf numFmtId="0" fontId="18" fillId="0" borderId="0" xfId="0" applyFont="1" applyAlignment="1" applyProtection="1"/>
    <xf numFmtId="41" fontId="34" fillId="5" borderId="42" xfId="3" applyFont="1" applyFill="1" applyBorder="1" applyAlignment="1" applyProtection="1">
      <alignment horizontal="center" vertical="center"/>
      <protection hidden="1"/>
    </xf>
    <xf numFmtId="0" fontId="23" fillId="0" borderId="0" xfId="0" applyFont="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176" fontId="6" fillId="5" borderId="136" xfId="0" applyNumberFormat="1" applyFont="1" applyFill="1" applyBorder="1" applyAlignment="1" applyProtection="1">
      <alignment vertical="center"/>
      <protection hidden="1"/>
    </xf>
    <xf numFmtId="0" fontId="13" fillId="0" borderId="137" xfId="0" applyFont="1" applyBorder="1" applyAlignment="1" applyProtection="1">
      <alignment vertical="center"/>
    </xf>
    <xf numFmtId="0" fontId="31" fillId="0" borderId="0" xfId="0" applyFont="1" applyAlignment="1" applyProtection="1">
      <alignment vertical="center"/>
    </xf>
    <xf numFmtId="0" fontId="31" fillId="0" borderId="137" xfId="0" applyFont="1" applyBorder="1" applyAlignment="1" applyProtection="1">
      <alignment vertical="center"/>
    </xf>
    <xf numFmtId="0" fontId="31" fillId="0" borderId="0" xfId="0" applyFont="1" applyBorder="1" applyAlignment="1" applyProtection="1">
      <alignment vertical="center"/>
    </xf>
    <xf numFmtId="0" fontId="31" fillId="0" borderId="27" xfId="0" applyFont="1" applyBorder="1" applyAlignment="1" applyProtection="1">
      <alignment vertical="center"/>
    </xf>
    <xf numFmtId="179" fontId="9" fillId="0" borderId="0" xfId="0" applyNumberFormat="1" applyFont="1" applyAlignment="1" applyProtection="1">
      <alignment horizontal="center" vertical="center"/>
      <protection hidden="1"/>
    </xf>
    <xf numFmtId="0" fontId="7" fillId="8" borderId="8" xfId="0" applyFont="1" applyFill="1" applyBorder="1" applyAlignment="1">
      <alignment horizontal="center" vertical="center"/>
    </xf>
    <xf numFmtId="0" fontId="7" fillId="8" borderId="15" xfId="0" applyFont="1" applyFill="1" applyBorder="1" applyAlignment="1">
      <alignment horizontal="center" vertical="center"/>
    </xf>
    <xf numFmtId="0" fontId="3" fillId="0" borderId="0"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hidden="1"/>
    </xf>
    <xf numFmtId="0" fontId="3" fillId="0" borderId="0" xfId="0" applyFont="1" applyFill="1" applyBorder="1" applyAlignment="1">
      <alignment horizontal="center" vertical="center"/>
    </xf>
    <xf numFmtId="0" fontId="36" fillId="0" borderId="0" xfId="0" applyFont="1"/>
    <xf numFmtId="0" fontId="36" fillId="0" borderId="1" xfId="0" applyFont="1" applyBorder="1" applyAlignment="1">
      <alignment horizontal="center" vertical="center"/>
    </xf>
    <xf numFmtId="0" fontId="36" fillId="0" borderId="1" xfId="0" applyFont="1" applyBorder="1" applyAlignment="1">
      <alignment vertical="center"/>
    </xf>
    <xf numFmtId="179" fontId="16" fillId="4" borderId="1" xfId="1" applyNumberFormat="1" applyFont="1" applyFill="1" applyBorder="1" applyAlignment="1" applyProtection="1">
      <alignment horizontal="left" vertical="center"/>
      <protection locked="0" hidden="1"/>
    </xf>
    <xf numFmtId="179" fontId="4" fillId="4" borderId="1" xfId="0" applyNumberFormat="1" applyFont="1" applyFill="1" applyBorder="1" applyAlignment="1" applyProtection="1">
      <alignment horizontal="left" vertical="center"/>
      <protection locked="0" hidden="1"/>
    </xf>
    <xf numFmtId="0" fontId="8" fillId="4" borderId="45" xfId="0" applyFont="1" applyFill="1" applyBorder="1" applyAlignment="1" applyProtection="1">
      <alignment horizontal="left" vertical="center"/>
      <protection locked="0" hidden="1"/>
    </xf>
    <xf numFmtId="0" fontId="8" fillId="4" borderId="46" xfId="0" applyFont="1" applyFill="1" applyBorder="1" applyAlignment="1" applyProtection="1">
      <alignment horizontal="left" vertical="center"/>
      <protection locked="0" hidden="1"/>
    </xf>
    <xf numFmtId="0" fontId="5" fillId="2" borderId="0" xfId="0" applyFont="1" applyFill="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left" vertical="center"/>
      <protection locked="0"/>
    </xf>
    <xf numFmtId="0" fontId="15" fillId="4" borderId="1" xfId="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49" fontId="8" fillId="4" borderId="45" xfId="0" applyNumberFormat="1" applyFont="1" applyFill="1" applyBorder="1" applyAlignment="1" applyProtection="1">
      <alignment horizontal="left" vertical="center"/>
      <protection locked="0"/>
    </xf>
    <xf numFmtId="49" fontId="8" fillId="4" borderId="46" xfId="0" applyNumberFormat="1" applyFont="1" applyFill="1" applyBorder="1" applyAlignment="1" applyProtection="1">
      <alignment horizontal="left" vertical="center"/>
      <protection locked="0"/>
    </xf>
    <xf numFmtId="0" fontId="8" fillId="4" borderId="45" xfId="0" applyFont="1" applyFill="1" applyBorder="1" applyAlignment="1" applyProtection="1">
      <alignment horizontal="left" vertical="center"/>
      <protection locked="0"/>
    </xf>
    <xf numFmtId="0" fontId="8" fillId="4" borderId="46" xfId="0" applyFont="1" applyFill="1" applyBorder="1" applyAlignment="1" applyProtection="1">
      <alignment horizontal="left" vertical="center"/>
      <protection locked="0"/>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Fill="1" applyBorder="1" applyAlignment="1" applyProtection="1">
      <alignment horizontal="center" vertical="center" wrapText="1"/>
      <protection locked="0" hidden="1"/>
    </xf>
    <xf numFmtId="0" fontId="4" fillId="0" borderId="50" xfId="0" applyFont="1" applyFill="1" applyBorder="1" applyAlignment="1" applyProtection="1">
      <alignment horizontal="center" vertical="center" wrapText="1"/>
      <protection locked="0" hidden="1"/>
    </xf>
    <xf numFmtId="14" fontId="4" fillId="0" borderId="51" xfId="0" applyNumberFormat="1"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49" fontId="4" fillId="5" borderId="51" xfId="0" applyNumberFormat="1" applyFont="1" applyFill="1" applyBorder="1" applyAlignment="1" applyProtection="1">
      <alignment horizontal="center" vertical="center" wrapText="1"/>
      <protection hidden="1"/>
    </xf>
    <xf numFmtId="49" fontId="4" fillId="5" borderId="50" xfId="0" applyNumberFormat="1" applyFont="1" applyFill="1" applyBorder="1" applyAlignment="1" applyProtection="1">
      <alignment horizontal="center" vertical="center" wrapText="1"/>
      <protection hidden="1"/>
    </xf>
    <xf numFmtId="177" fontId="4" fillId="0" borderId="113" xfId="0" applyNumberFormat="1" applyFont="1" applyBorder="1" applyAlignment="1" applyProtection="1">
      <alignment horizontal="center" vertical="center"/>
      <protection locked="0"/>
    </xf>
    <xf numFmtId="177" fontId="4" fillId="0" borderId="110" xfId="0" applyNumberFormat="1" applyFont="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hidden="1"/>
    </xf>
    <xf numFmtId="0" fontId="4" fillId="0" borderId="15" xfId="0" applyFont="1" applyBorder="1" applyAlignment="1" applyProtection="1">
      <alignment horizontal="center" vertical="center" wrapText="1"/>
      <protection locked="0"/>
    </xf>
    <xf numFmtId="49" fontId="4" fillId="5" borderId="15" xfId="0" applyNumberFormat="1" applyFont="1" applyFill="1" applyBorder="1" applyAlignment="1" applyProtection="1">
      <alignment horizontal="center" vertical="center" wrapText="1"/>
      <protection hidden="1"/>
    </xf>
    <xf numFmtId="177" fontId="4" fillId="0" borderId="108" xfId="0" applyNumberFormat="1" applyFont="1" applyBorder="1" applyAlignment="1" applyProtection="1">
      <alignment horizontal="center" vertical="center"/>
      <protection locked="0"/>
    </xf>
    <xf numFmtId="0" fontId="5" fillId="0" borderId="0" xfId="0" applyFont="1" applyAlignment="1">
      <alignment horizontal="left" vertical="center"/>
    </xf>
    <xf numFmtId="0" fontId="32" fillId="0" borderId="0" xfId="0" applyFont="1" applyAlignment="1">
      <alignment horizontal="left" vertical="center"/>
    </xf>
    <xf numFmtId="0" fontId="32" fillId="0" borderId="28" xfId="0" applyFont="1" applyBorder="1" applyAlignment="1">
      <alignment horizontal="left" vertical="center"/>
    </xf>
    <xf numFmtId="179" fontId="9" fillId="0" borderId="0" xfId="0" applyNumberFormat="1" applyFont="1" applyAlignment="1" applyProtection="1">
      <alignment horizontal="center" vertical="center"/>
      <protection hidden="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8" borderId="8"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07" xfId="0" applyFont="1" applyFill="1" applyBorder="1" applyAlignment="1">
      <alignment horizontal="center" vertical="center"/>
    </xf>
    <xf numFmtId="0" fontId="7" fillId="8" borderId="108" xfId="0" applyFont="1" applyFill="1" applyBorder="1" applyAlignment="1">
      <alignment horizontal="center" vertical="center"/>
    </xf>
    <xf numFmtId="0" fontId="7" fillId="8" borderId="58" xfId="0" applyFont="1" applyFill="1" applyBorder="1" applyAlignment="1">
      <alignment horizontal="center" vertical="center"/>
    </xf>
    <xf numFmtId="0" fontId="7" fillId="8" borderId="59" xfId="0" applyFont="1" applyFill="1" applyBorder="1" applyAlignment="1">
      <alignment horizontal="center" vertical="center"/>
    </xf>
    <xf numFmtId="0" fontId="14" fillId="8" borderId="16" xfId="0" applyFont="1" applyFill="1" applyBorder="1" applyAlignment="1">
      <alignment horizontal="center" vertical="center"/>
    </xf>
    <xf numFmtId="0" fontId="14" fillId="8" borderId="104" xfId="0" applyFont="1" applyFill="1" applyBorder="1" applyAlignment="1">
      <alignment horizontal="center" vertical="center"/>
    </xf>
    <xf numFmtId="0" fontId="4" fillId="0" borderId="112" xfId="0" applyFont="1" applyFill="1" applyBorder="1" applyAlignment="1" applyProtection="1">
      <alignment horizontal="center" vertical="center" wrapText="1"/>
      <protection locked="0" hidden="1"/>
    </xf>
    <xf numFmtId="177" fontId="4" fillId="0" borderId="111" xfId="0" applyNumberFormat="1" applyFont="1" applyBorder="1" applyAlignment="1" applyProtection="1">
      <alignment horizontal="center" vertical="center"/>
      <protection locked="0"/>
    </xf>
    <xf numFmtId="0" fontId="4" fillId="0" borderId="49" xfId="0" applyFont="1" applyFill="1" applyBorder="1" applyAlignment="1" applyProtection="1">
      <alignment horizontal="center" vertical="center" wrapText="1"/>
      <protection locked="0" hidden="1"/>
    </xf>
    <xf numFmtId="177" fontId="4" fillId="0" borderId="109" xfId="0" applyNumberFormat="1" applyFont="1" applyBorder="1" applyAlignment="1" applyProtection="1">
      <alignment horizontal="center" vertical="center"/>
      <protection locked="0"/>
    </xf>
    <xf numFmtId="177" fontId="4" fillId="0" borderId="1" xfId="0" applyNumberFormat="1" applyFont="1" applyBorder="1" applyAlignment="1" applyProtection="1">
      <alignment horizontal="center" vertical="center"/>
      <protection locked="0"/>
    </xf>
    <xf numFmtId="0" fontId="9" fillId="7" borderId="106" xfId="0" applyFont="1" applyFill="1" applyBorder="1" applyAlignment="1">
      <alignment horizontal="center" vertical="center"/>
    </xf>
    <xf numFmtId="0" fontId="9" fillId="7" borderId="17" xfId="0" applyFont="1" applyFill="1" applyBorder="1" applyAlignment="1">
      <alignment horizontal="center" vertical="center"/>
    </xf>
    <xf numFmtId="0" fontId="9" fillId="7" borderId="98" xfId="0" applyFont="1" applyFill="1" applyBorder="1" applyAlignment="1">
      <alignment horizontal="center" vertical="center"/>
    </xf>
    <xf numFmtId="0" fontId="7" fillId="9" borderId="40" xfId="0" applyFont="1" applyFill="1" applyBorder="1" applyAlignment="1">
      <alignment horizontal="center" vertical="center"/>
    </xf>
    <xf numFmtId="0" fontId="7" fillId="9" borderId="1" xfId="0" applyFont="1" applyFill="1" applyBorder="1" applyAlignment="1">
      <alignment horizontal="center" vertical="center"/>
    </xf>
    <xf numFmtId="177" fontId="4" fillId="0" borderId="52" xfId="0" applyNumberFormat="1" applyFont="1" applyBorder="1" applyAlignment="1" applyProtection="1">
      <alignment vertical="center"/>
      <protection locked="0"/>
    </xf>
    <xf numFmtId="177" fontId="4" fillId="0" borderId="53" xfId="0" applyNumberFormat="1" applyFont="1" applyBorder="1" applyAlignment="1" applyProtection="1">
      <alignment vertical="center"/>
      <protection locked="0"/>
    </xf>
    <xf numFmtId="0" fontId="4" fillId="0" borderId="49"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7" fillId="8" borderId="56" xfId="0" applyFont="1" applyFill="1" applyBorder="1" applyAlignment="1">
      <alignment horizontal="center" vertical="center"/>
    </xf>
    <xf numFmtId="0" fontId="7" fillId="8" borderId="57" xfId="0" applyFont="1" applyFill="1" applyBorder="1" applyAlignment="1">
      <alignment horizontal="center" vertical="center"/>
    </xf>
    <xf numFmtId="0" fontId="9" fillId="6" borderId="106"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98" xfId="0" applyFont="1" applyFill="1" applyBorder="1" applyAlignment="1">
      <alignment horizontal="center" vertical="center"/>
    </xf>
    <xf numFmtId="179" fontId="5" fillId="0" borderId="0" xfId="0" applyNumberFormat="1" applyFont="1" applyAlignment="1" applyProtection="1">
      <alignment horizontal="center" vertical="center"/>
      <protection hidden="1"/>
    </xf>
    <xf numFmtId="0" fontId="4" fillId="0" borderId="60"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17" fillId="0" borderId="33"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36" xfId="0" applyFont="1" applyBorder="1" applyAlignment="1" applyProtection="1">
      <alignment horizontal="center" vertical="center"/>
    </xf>
    <xf numFmtId="0" fontId="18" fillId="0" borderId="60" xfId="0" applyFont="1" applyBorder="1" applyAlignment="1" applyProtection="1">
      <alignment horizontal="center" vertical="center"/>
    </xf>
    <xf numFmtId="0" fontId="21" fillId="0" borderId="40" xfId="0" applyFont="1" applyBorder="1" applyAlignment="1" applyProtection="1">
      <alignment horizontal="center" vertical="center"/>
    </xf>
    <xf numFmtId="0" fontId="18" fillId="0" borderId="60" xfId="0" applyFont="1" applyBorder="1" applyAlignment="1" applyProtection="1">
      <alignment horizontal="center" vertical="center"/>
      <protection hidden="1"/>
    </xf>
    <xf numFmtId="0" fontId="18" fillId="0" borderId="40" xfId="0" applyFont="1" applyBorder="1" applyAlignment="1" applyProtection="1">
      <alignment horizontal="center" vertical="center"/>
      <protection hidden="1"/>
    </xf>
    <xf numFmtId="56" fontId="23" fillId="0" borderId="33" xfId="0" applyNumberFormat="1" applyFont="1" applyFill="1" applyBorder="1" applyAlignment="1" applyProtection="1">
      <alignment horizontal="center" vertical="center"/>
    </xf>
    <xf numFmtId="0" fontId="17" fillId="0" borderId="0" xfId="0" applyFont="1" applyAlignment="1" applyProtection="1">
      <alignment horizontal="center"/>
    </xf>
    <xf numFmtId="0" fontId="3" fillId="0" borderId="60" xfId="0" applyFont="1" applyBorder="1" applyAlignment="1" applyProtection="1">
      <alignment horizontal="center" vertical="center" wrapText="1"/>
    </xf>
    <xf numFmtId="0" fontId="33" fillId="0" borderId="40" xfId="0" applyFont="1" applyBorder="1" applyAlignment="1" applyProtection="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8" fillId="0" borderId="42" xfId="0" applyFont="1" applyBorder="1" applyAlignment="1" applyProtection="1">
      <alignment horizontal="center" vertical="center"/>
      <protection hidden="1"/>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4" xfId="0" applyFont="1" applyBorder="1" applyAlignment="1">
      <alignment horizontal="center" vertical="center"/>
    </xf>
    <xf numFmtId="0" fontId="4" fillId="0" borderId="61"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lignment horizontal="center" vertical="center"/>
    </xf>
    <xf numFmtId="0" fontId="11" fillId="0" borderId="1" xfId="0" applyFont="1" applyBorder="1" applyAlignment="1" applyProtection="1">
      <alignment horizontal="center" vertical="center"/>
      <protection locked="0"/>
    </xf>
    <xf numFmtId="0" fontId="9" fillId="0" borderId="35" xfId="0" applyNumberFormat="1" applyFont="1" applyBorder="1" applyAlignment="1">
      <alignment horizontal="left" vertical="center"/>
    </xf>
    <xf numFmtId="0" fontId="23"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11" fillId="0" borderId="30"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4" fillId="0" borderId="30"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6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9" fillId="0" borderId="30" xfId="0" applyFont="1" applyBorder="1" applyAlignment="1" applyProtection="1">
      <alignment horizontal="center" vertical="center"/>
    </xf>
    <xf numFmtId="0" fontId="19" fillId="0" borderId="32"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36" xfId="0" applyFont="1" applyBorder="1" applyAlignment="1" applyProtection="1">
      <alignment horizontal="center" vertical="center"/>
    </xf>
    <xf numFmtId="0" fontId="18" fillId="0" borderId="40"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36" xfId="0" applyFont="1" applyBorder="1" applyAlignment="1" applyProtection="1">
      <alignment horizontal="center" vertical="center"/>
    </xf>
    <xf numFmtId="0" fontId="4" fillId="0" borderId="3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179" fontId="5" fillId="0" borderId="0" xfId="0" applyNumberFormat="1" applyFont="1" applyAlignment="1" applyProtection="1">
      <alignment horizontal="center" vertical="center"/>
    </xf>
    <xf numFmtId="0" fontId="4" fillId="0" borderId="30" xfId="0" applyFont="1" applyBorder="1" applyAlignment="1" applyProtection="1">
      <alignment horizontal="center" vertical="center" wrapText="1"/>
    </xf>
    <xf numFmtId="0" fontId="17" fillId="0" borderId="33" xfId="0" applyFont="1" applyBorder="1" applyAlignment="1" applyProtection="1">
      <alignment horizontal="center" vertical="center"/>
      <protection hidden="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left" vertical="center" indent="1"/>
    </xf>
    <xf numFmtId="0" fontId="4" fillId="0" borderId="66" xfId="0" applyFont="1" applyBorder="1" applyAlignment="1">
      <alignment horizontal="left" vertical="center" indent="1"/>
    </xf>
    <xf numFmtId="0" fontId="4" fillId="0" borderId="67" xfId="0" applyFont="1" applyBorder="1" applyAlignment="1">
      <alignment horizontal="left" vertical="center" indent="1"/>
    </xf>
    <xf numFmtId="0" fontId="4" fillId="0" borderId="68" xfId="0" applyFont="1" applyBorder="1" applyAlignment="1">
      <alignment horizontal="left" vertical="center" indent="1"/>
    </xf>
    <xf numFmtId="0" fontId="4" fillId="0" borderId="69" xfId="0" applyFont="1" applyBorder="1" applyAlignment="1">
      <alignment horizontal="left" vertical="center" indent="1"/>
    </xf>
    <xf numFmtId="0" fontId="4" fillId="0" borderId="70" xfId="0" applyFont="1" applyBorder="1" applyAlignment="1">
      <alignment horizontal="left" vertical="center" indent="1"/>
    </xf>
    <xf numFmtId="0" fontId="4" fillId="0" borderId="71" xfId="0" applyFont="1" applyBorder="1" applyAlignment="1">
      <alignment horizontal="left" vertical="center" indent="1"/>
    </xf>
    <xf numFmtId="0" fontId="4" fillId="0" borderId="72" xfId="0" applyFont="1" applyBorder="1" applyAlignment="1">
      <alignment horizontal="left" vertical="center" indent="1"/>
    </xf>
    <xf numFmtId="3" fontId="4" fillId="0" borderId="73" xfId="0" applyNumberFormat="1" applyFont="1" applyBorder="1" applyAlignment="1">
      <alignment horizontal="center" vertical="center"/>
    </xf>
    <xf numFmtId="3" fontId="4" fillId="0" borderId="74" xfId="0" applyNumberFormat="1"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left" vertical="center" indent="1"/>
    </xf>
    <xf numFmtId="0" fontId="4" fillId="0" borderId="19" xfId="0" applyFont="1" applyBorder="1" applyAlignment="1">
      <alignment horizontal="left" vertical="center" indent="1"/>
    </xf>
    <xf numFmtId="3" fontId="4" fillId="0" borderId="78" xfId="0" applyNumberFormat="1" applyFont="1" applyBorder="1" applyAlignment="1">
      <alignment horizontal="center" vertical="center"/>
    </xf>
    <xf numFmtId="0" fontId="4" fillId="0" borderId="79" xfId="0" applyFont="1" applyBorder="1" applyAlignment="1">
      <alignment horizontal="left" vertical="center" indent="1"/>
    </xf>
    <xf numFmtId="0" fontId="4" fillId="0" borderId="80" xfId="0" applyFont="1" applyBorder="1" applyAlignment="1">
      <alignment horizontal="left" vertical="center" indent="1"/>
    </xf>
    <xf numFmtId="3" fontId="4" fillId="0" borderId="81" xfId="0" applyNumberFormat="1" applyFont="1" applyBorder="1" applyAlignment="1">
      <alignment horizontal="center" vertical="center"/>
    </xf>
    <xf numFmtId="0" fontId="4" fillId="0" borderId="89" xfId="0" applyFont="1" applyBorder="1" applyAlignment="1">
      <alignment horizontal="center" vertical="center"/>
    </xf>
    <xf numFmtId="0" fontId="4" fillId="0" borderId="60" xfId="0" applyFont="1" applyBorder="1" applyAlignment="1">
      <alignment horizontal="left" vertical="center" indent="1"/>
    </xf>
    <xf numFmtId="0" fontId="4" fillId="0" borderId="30" xfId="0" applyFont="1" applyBorder="1" applyAlignment="1">
      <alignment horizontal="left" vertical="center" indent="1"/>
    </xf>
    <xf numFmtId="0" fontId="4" fillId="0" borderId="90" xfId="0" applyFont="1" applyBorder="1" applyAlignment="1">
      <alignment horizontal="left" vertical="center" indent="1"/>
    </xf>
    <xf numFmtId="0" fontId="4" fillId="0" borderId="91" xfId="0" applyFont="1" applyBorder="1" applyAlignment="1">
      <alignment horizontal="left" vertical="center" indent="1"/>
    </xf>
    <xf numFmtId="0" fontId="4" fillId="0" borderId="92" xfId="0" applyFont="1" applyBorder="1" applyAlignment="1">
      <alignment horizontal="left" vertical="center" indent="1"/>
    </xf>
    <xf numFmtId="0" fontId="4" fillId="0" borderId="93" xfId="0" applyFont="1" applyBorder="1" applyAlignment="1">
      <alignment horizontal="left" vertical="center" indent="1"/>
    </xf>
    <xf numFmtId="0" fontId="4" fillId="0" borderId="84" xfId="0" applyFont="1" applyBorder="1" applyAlignment="1">
      <alignment horizontal="center"/>
    </xf>
    <xf numFmtId="0" fontId="4" fillId="0" borderId="85" xfId="0" applyFont="1" applyBorder="1" applyAlignment="1">
      <alignment horizontal="center"/>
    </xf>
    <xf numFmtId="0" fontId="4" fillId="0" borderId="86" xfId="0" applyFont="1" applyBorder="1" applyAlignment="1">
      <alignment horizontal="center"/>
    </xf>
    <xf numFmtId="0" fontId="4" fillId="0" borderId="87" xfId="0" applyFont="1" applyBorder="1" applyAlignment="1">
      <alignment horizont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0" fontId="4" fillId="0" borderId="62" xfId="0" applyFont="1" applyBorder="1" applyAlignment="1">
      <alignment horizontal="center" vertical="center"/>
    </xf>
    <xf numFmtId="0" fontId="4" fillId="0" borderId="36" xfId="0" applyFont="1" applyBorder="1" applyAlignment="1">
      <alignment horizontal="center" vertical="center"/>
    </xf>
    <xf numFmtId="41" fontId="34" fillId="5" borderId="31" xfId="3" applyFont="1" applyFill="1" applyBorder="1" applyAlignment="1" applyProtection="1">
      <alignment horizontal="center" vertical="center"/>
      <protection hidden="1"/>
    </xf>
    <xf numFmtId="41" fontId="34" fillId="5" borderId="35" xfId="3" applyFont="1" applyFill="1" applyBorder="1" applyAlignment="1" applyProtection="1">
      <alignment horizontal="center" vertical="center"/>
      <protection hidden="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9" fillId="5" borderId="138" xfId="0" applyFont="1" applyFill="1" applyBorder="1" applyAlignment="1" applyProtection="1">
      <alignment horizontal="center" vertical="center"/>
      <protection hidden="1"/>
    </xf>
    <xf numFmtId="0" fontId="9" fillId="5" borderId="100" xfId="0" applyFont="1" applyFill="1" applyBorder="1" applyAlignment="1" applyProtection="1">
      <alignment horizontal="center" vertical="center"/>
      <protection hidden="1"/>
    </xf>
    <xf numFmtId="0" fontId="11" fillId="0" borderId="22" xfId="0" applyFont="1" applyBorder="1" applyAlignment="1" applyProtection="1">
      <alignment vertical="center"/>
    </xf>
    <xf numFmtId="0" fontId="11" fillId="0" borderId="94" xfId="0" applyFont="1" applyBorder="1" applyAlignment="1" applyProtection="1">
      <alignment vertical="center"/>
    </xf>
    <xf numFmtId="0" fontId="11" fillId="0" borderId="95" xfId="0" applyFont="1" applyBorder="1" applyAlignment="1" applyProtection="1">
      <alignment vertical="center"/>
    </xf>
    <xf numFmtId="0" fontId="11" fillId="0" borderId="96" xfId="0" applyFont="1" applyBorder="1" applyAlignment="1" applyProtection="1">
      <alignment vertical="center"/>
    </xf>
    <xf numFmtId="0" fontId="11" fillId="0" borderId="26" xfId="0" applyNumberFormat="1" applyFont="1" applyBorder="1" applyAlignment="1" applyProtection="1">
      <alignment horizontal="center" vertical="center" shrinkToFit="1"/>
    </xf>
    <xf numFmtId="0" fontId="11" fillId="0" borderId="29" xfId="0" applyFont="1" applyBorder="1" applyAlignment="1" applyProtection="1">
      <alignment horizontal="right" vertical="center"/>
    </xf>
    <xf numFmtId="0" fontId="11" fillId="0" borderId="26" xfId="0" applyFont="1" applyBorder="1" applyAlignment="1" applyProtection="1">
      <alignment horizontal="right" vertical="center"/>
    </xf>
    <xf numFmtId="0" fontId="11" fillId="0" borderId="100" xfId="0" applyFont="1" applyBorder="1" applyAlignment="1" applyProtection="1">
      <alignment horizontal="right" vertical="center"/>
    </xf>
    <xf numFmtId="0" fontId="11" fillId="0" borderId="29"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100" xfId="0" applyFont="1" applyBorder="1" applyAlignment="1" applyProtection="1">
      <alignment horizontal="center" vertical="center"/>
    </xf>
    <xf numFmtId="0" fontId="13" fillId="0" borderId="0" xfId="0" applyFont="1" applyBorder="1" applyAlignment="1" applyProtection="1">
      <alignment horizontal="left"/>
    </xf>
    <xf numFmtId="0" fontId="33" fillId="0" borderId="29" xfId="0" applyFont="1" applyBorder="1" applyAlignment="1" applyProtection="1">
      <alignment horizontal="center" vertical="center" wrapText="1"/>
    </xf>
    <xf numFmtId="0" fontId="33" fillId="0" borderId="26" xfId="0" applyFont="1" applyBorder="1" applyAlignment="1" applyProtection="1">
      <alignment horizontal="center" vertical="center"/>
    </xf>
    <xf numFmtId="0" fontId="9" fillId="0" borderId="0" xfId="0" applyFont="1" applyBorder="1" applyAlignment="1" applyProtection="1">
      <alignment horizontal="left" vertical="center"/>
    </xf>
    <xf numFmtId="0" fontId="4" fillId="0" borderId="0" xfId="0" applyFont="1" applyAlignment="1" applyProtection="1">
      <alignment horizontal="left" vertical="center"/>
    </xf>
    <xf numFmtId="0" fontId="11" fillId="0" borderId="97"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60"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40" xfId="0" applyFont="1" applyBorder="1" applyAlignment="1" applyProtection="1">
      <alignment horizontal="center" vertical="center" textRotation="255"/>
    </xf>
    <xf numFmtId="0" fontId="11" fillId="0" borderId="17" xfId="0" applyFont="1" applyBorder="1" applyAlignment="1" applyProtection="1">
      <alignment horizontal="center" vertical="center"/>
    </xf>
    <xf numFmtId="0" fontId="11" fillId="0" borderId="99" xfId="0" applyFont="1" applyBorder="1" applyAlignment="1" applyProtection="1">
      <alignment horizontal="center" vertical="center"/>
    </xf>
    <xf numFmtId="0" fontId="11" fillId="0" borderId="37" xfId="0" applyFont="1" applyBorder="1" applyAlignment="1" applyProtection="1">
      <alignment vertical="center"/>
    </xf>
    <xf numFmtId="0" fontId="11" fillId="0" borderId="80" xfId="0" applyFont="1" applyBorder="1" applyAlignment="1" applyProtection="1">
      <alignment vertical="center"/>
    </xf>
    <xf numFmtId="0" fontId="26" fillId="0" borderId="0" xfId="0" applyFont="1" applyBorder="1" applyAlignment="1" applyProtection="1">
      <alignment horizontal="left"/>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30" fillId="0" borderId="38"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0" fillId="0" borderId="118" xfId="0" applyFont="1" applyBorder="1" applyAlignment="1" applyProtection="1">
      <alignment horizontal="center" vertical="center"/>
      <protection locked="0"/>
    </xf>
    <xf numFmtId="0" fontId="30" fillId="0" borderId="119" xfId="0" applyFont="1" applyBorder="1" applyAlignment="1" applyProtection="1">
      <alignment horizontal="center" vertical="center"/>
      <protection locked="0"/>
    </xf>
    <xf numFmtId="0" fontId="30" fillId="0" borderId="120" xfId="0" applyFont="1" applyBorder="1" applyAlignment="1" applyProtection="1">
      <alignment horizontal="center" vertical="center"/>
      <protection locked="0"/>
    </xf>
    <xf numFmtId="0" fontId="30" fillId="0" borderId="40" xfId="0" applyFont="1" applyBorder="1" applyAlignment="1" applyProtection="1">
      <alignment horizontal="center" vertical="center"/>
      <protection locked="0"/>
    </xf>
    <xf numFmtId="0" fontId="30" fillId="0" borderId="123"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117"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22" fillId="0" borderId="124" xfId="0" applyFont="1" applyBorder="1" applyAlignment="1">
      <alignment horizontal="center" vertical="center"/>
    </xf>
    <xf numFmtId="0" fontId="22" fillId="0" borderId="125" xfId="0" applyFont="1" applyBorder="1" applyAlignment="1">
      <alignment horizontal="center" vertical="center"/>
    </xf>
    <xf numFmtId="0" fontId="30" fillId="0" borderId="133" xfId="0" applyFont="1" applyBorder="1" applyAlignment="1" applyProtection="1">
      <alignment horizontal="center" vertical="center"/>
      <protection locked="0"/>
    </xf>
    <xf numFmtId="0" fontId="30" fillId="0" borderId="134" xfId="0" applyFont="1" applyBorder="1" applyAlignment="1" applyProtection="1">
      <alignment horizontal="center" vertical="center"/>
      <protection locked="0"/>
    </xf>
    <xf numFmtId="0" fontId="30" fillId="0" borderId="116" xfId="0" applyFont="1" applyBorder="1" applyAlignment="1" applyProtection="1">
      <alignment horizontal="center" vertical="center"/>
      <protection locked="0"/>
    </xf>
    <xf numFmtId="0" fontId="29" fillId="0" borderId="122" xfId="0" applyFont="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0" fontId="29" fillId="0" borderId="116"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0" borderId="89" xfId="0" applyFont="1" applyBorder="1" applyAlignment="1" applyProtection="1">
      <alignment horizontal="center" vertical="center"/>
      <protection locked="0"/>
    </xf>
    <xf numFmtId="0" fontId="29" fillId="0" borderId="60"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128" xfId="0" applyFont="1" applyBorder="1" applyAlignment="1">
      <alignment horizontal="center" vertical="center"/>
    </xf>
    <xf numFmtId="0" fontId="22" fillId="0" borderId="129" xfId="0" applyFont="1" applyBorder="1" applyAlignment="1">
      <alignment horizontal="center" vertical="center"/>
    </xf>
    <xf numFmtId="0" fontId="22" fillId="0" borderId="130" xfId="0" applyFont="1" applyBorder="1" applyAlignment="1">
      <alignment horizontal="center" vertical="center"/>
    </xf>
    <xf numFmtId="0" fontId="22" fillId="0" borderId="126" xfId="0" applyFont="1" applyBorder="1" applyAlignment="1">
      <alignment horizontal="center" vertical="center"/>
    </xf>
    <xf numFmtId="0" fontId="31" fillId="0" borderId="38" xfId="0" applyFont="1" applyBorder="1" applyAlignment="1">
      <alignment horizontal="center" vertical="center" wrapText="1"/>
    </xf>
    <xf numFmtId="0" fontId="31" fillId="0" borderId="0" xfId="0" applyFont="1" applyBorder="1" applyAlignment="1">
      <alignment horizontal="center" vertical="center"/>
    </xf>
    <xf numFmtId="0" fontId="31" fillId="0" borderId="38" xfId="0" applyFont="1" applyBorder="1" applyAlignment="1">
      <alignment horizontal="center" vertical="center"/>
    </xf>
    <xf numFmtId="0" fontId="31" fillId="0" borderId="118" xfId="0" applyFont="1" applyBorder="1" applyAlignment="1">
      <alignment horizontal="center" vertical="center"/>
    </xf>
    <xf numFmtId="0" fontId="31" fillId="0" borderId="119" xfId="0" applyFont="1" applyBorder="1" applyAlignment="1">
      <alignment horizontal="center" vertical="center"/>
    </xf>
    <xf numFmtId="0" fontId="30" fillId="0" borderId="131" xfId="0" applyFont="1" applyBorder="1" applyAlignment="1">
      <alignment horizontal="center" vertical="center"/>
    </xf>
    <xf numFmtId="0" fontId="30" fillId="0" borderId="132" xfId="0" applyFont="1" applyBorder="1" applyAlignment="1">
      <alignment horizontal="center" vertical="center"/>
    </xf>
    <xf numFmtId="0" fontId="30" fillId="0" borderId="33" xfId="0" applyFont="1" applyBorder="1" applyAlignment="1" applyProtection="1">
      <alignment horizontal="center" vertical="center"/>
      <protection locked="0"/>
    </xf>
    <xf numFmtId="0" fontId="30" fillId="0" borderId="68"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0" borderId="121" xfId="0" applyFont="1" applyBorder="1" applyAlignment="1" applyProtection="1">
      <alignment horizontal="center" vertical="center"/>
      <protection locked="0"/>
    </xf>
    <xf numFmtId="179" fontId="27" fillId="0" borderId="0" xfId="0" applyNumberFormat="1" applyFont="1" applyAlignment="1" applyProtection="1">
      <alignment horizontal="center" vertical="center"/>
      <protection hidden="1"/>
    </xf>
    <xf numFmtId="0" fontId="22" fillId="0" borderId="125" xfId="0" applyFont="1" applyBorder="1" applyAlignment="1">
      <alignment horizontal="center"/>
    </xf>
    <xf numFmtId="0" fontId="22" fillId="0" borderId="126" xfId="0" applyFont="1" applyBorder="1" applyAlignment="1">
      <alignment horizontal="center"/>
    </xf>
    <xf numFmtId="0" fontId="22" fillId="0" borderId="40" xfId="0" applyFont="1" applyBorder="1" applyAlignment="1" applyProtection="1">
      <alignment horizontal="center"/>
      <protection locked="0"/>
    </xf>
    <xf numFmtId="0" fontId="22" fillId="0" borderId="123" xfId="0" applyFont="1" applyBorder="1" applyAlignment="1" applyProtection="1">
      <alignment horizontal="center"/>
      <protection locked="0"/>
    </xf>
    <xf numFmtId="0" fontId="22" fillId="0" borderId="1" xfId="0" applyFont="1" applyBorder="1" applyAlignment="1" applyProtection="1">
      <alignment horizontal="center"/>
      <protection locked="0"/>
    </xf>
    <xf numFmtId="0" fontId="22" fillId="0" borderId="117" xfId="0" applyFont="1" applyBorder="1" applyAlignment="1" applyProtection="1">
      <alignment horizontal="center"/>
      <protection locked="0"/>
    </xf>
    <xf numFmtId="0" fontId="22" fillId="0" borderId="60" xfId="0" applyFont="1" applyBorder="1" applyAlignment="1" applyProtection="1">
      <alignment horizontal="center"/>
      <protection locked="0"/>
    </xf>
    <xf numFmtId="0" fontId="22" fillId="0" borderId="127" xfId="0" applyFont="1" applyBorder="1" applyAlignment="1" applyProtection="1">
      <alignment horizontal="center"/>
      <protection locked="0"/>
    </xf>
    <xf numFmtId="0" fontId="30" fillId="0" borderId="135" xfId="0" applyFont="1" applyBorder="1" applyAlignment="1" applyProtection="1">
      <alignment horizontal="center" vertical="center"/>
      <protection locked="0"/>
    </xf>
    <xf numFmtId="0" fontId="28" fillId="0" borderId="124" xfId="0" applyFont="1" applyBorder="1" applyAlignment="1">
      <alignment horizontal="center" vertical="center"/>
    </xf>
    <xf numFmtId="0" fontId="28" fillId="0" borderId="125" xfId="0" applyFont="1" applyBorder="1" applyAlignment="1">
      <alignment horizontal="center" vertical="center"/>
    </xf>
    <xf numFmtId="0" fontId="35" fillId="0" borderId="0" xfId="0" applyFont="1" applyAlignment="1">
      <alignment horizontal="center" vertical="center"/>
    </xf>
    <xf numFmtId="0" fontId="37" fillId="0" borderId="1" xfId="0" applyFont="1" applyBorder="1" applyAlignment="1">
      <alignment horizontal="center" vertical="center"/>
    </xf>
  </cellXfs>
  <cellStyles count="5">
    <cellStyle name="ハイパーリンク" xfId="1" builtinId="8"/>
    <cellStyle name="ハイパーリンク 2" xfId="2" xr:uid="{00000000-0005-0000-0000-000001000000}"/>
    <cellStyle name="桁区切り" xfId="3" builtinId="6"/>
    <cellStyle name="桁区切り 2" xfId="4" xr:uid="{00000000-0005-0000-0000-000003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0</xdr:rowOff>
    </xdr:from>
    <xdr:to>
      <xdr:col>17</xdr:col>
      <xdr:colOff>657225</xdr:colOff>
      <xdr:row>31</xdr:row>
      <xdr:rowOff>114300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34275" y="857250"/>
          <a:ext cx="6819900" cy="7772400"/>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2:F25"/>
  <sheetViews>
    <sheetView tabSelected="1" topLeftCell="A4" zoomScale="138" workbookViewId="0">
      <selection activeCell="D12" sqref="D12:E12"/>
    </sheetView>
  </sheetViews>
  <sheetFormatPr defaultColWidth="13" defaultRowHeight="17.399999999999999" x14ac:dyDescent="0.5"/>
  <cols>
    <col min="1" max="1" width="4.33203125" style="2" customWidth="1"/>
    <col min="2" max="2" width="13" style="2" customWidth="1"/>
    <col min="3" max="3" width="21.44140625" style="2" customWidth="1"/>
    <col min="4" max="5" width="24.6640625" style="2" customWidth="1"/>
    <col min="6" max="16384" width="13" style="2"/>
  </cols>
  <sheetData>
    <row r="2" spans="2:6" x14ac:dyDescent="0.5">
      <c r="B2" s="1"/>
      <c r="C2" s="1"/>
      <c r="D2" s="1"/>
      <c r="E2" s="1"/>
      <c r="F2" s="1"/>
    </row>
    <row r="3" spans="2:6" ht="26.4" x14ac:dyDescent="0.75">
      <c r="B3" s="1"/>
      <c r="C3" s="185" t="s">
        <v>135</v>
      </c>
      <c r="D3" s="185"/>
      <c r="E3" s="185"/>
      <c r="F3" s="1"/>
    </row>
    <row r="4" spans="2:6" x14ac:dyDescent="0.5">
      <c r="B4" s="1"/>
      <c r="C4" s="1"/>
      <c r="D4" s="1"/>
      <c r="E4" s="1"/>
      <c r="F4" s="1"/>
    </row>
    <row r="5" spans="2:6" ht="19.2" x14ac:dyDescent="0.55000000000000004">
      <c r="B5" s="1"/>
      <c r="C5" s="186" t="s">
        <v>31</v>
      </c>
      <c r="D5" s="186"/>
      <c r="E5" s="186"/>
      <c r="F5" s="1"/>
    </row>
    <row r="6" spans="2:6" x14ac:dyDescent="0.5">
      <c r="B6" s="1"/>
      <c r="C6" s="3" t="s">
        <v>24</v>
      </c>
      <c r="D6" s="189"/>
      <c r="E6" s="189"/>
      <c r="F6" s="1"/>
    </row>
    <row r="7" spans="2:6" ht="43.95" customHeight="1" x14ac:dyDescent="0.5">
      <c r="B7" s="1"/>
      <c r="C7" s="3" t="s">
        <v>25</v>
      </c>
      <c r="D7" s="188"/>
      <c r="E7" s="188"/>
      <c r="F7" s="1"/>
    </row>
    <row r="8" spans="2:6" x14ac:dyDescent="0.5">
      <c r="B8" s="1"/>
      <c r="C8" s="3" t="s">
        <v>21</v>
      </c>
      <c r="D8" s="63"/>
      <c r="E8" s="64"/>
      <c r="F8" s="1"/>
    </row>
    <row r="9" spans="2:6" ht="34.950000000000003" customHeight="1" x14ac:dyDescent="0.5">
      <c r="B9" s="1"/>
      <c r="C9" s="3" t="s">
        <v>22</v>
      </c>
      <c r="D9" s="65"/>
      <c r="E9" s="65"/>
      <c r="F9" s="1"/>
    </row>
    <row r="10" spans="2:6" ht="21.6" x14ac:dyDescent="0.5">
      <c r="B10" s="1"/>
      <c r="C10" s="3" t="s">
        <v>23</v>
      </c>
      <c r="D10" s="193"/>
      <c r="E10" s="194"/>
      <c r="F10" s="1"/>
    </row>
    <row r="11" spans="2:6" ht="21.6" x14ac:dyDescent="0.5">
      <c r="B11" s="1"/>
      <c r="C11" s="3" t="s">
        <v>27</v>
      </c>
      <c r="D11" s="195"/>
      <c r="E11" s="196"/>
      <c r="F11" s="1"/>
    </row>
    <row r="12" spans="2:6" ht="21.6" x14ac:dyDescent="0.5">
      <c r="B12" s="1"/>
      <c r="C12" s="3" t="s">
        <v>28</v>
      </c>
      <c r="D12" s="195"/>
      <c r="E12" s="196"/>
      <c r="F12" s="1"/>
    </row>
    <row r="13" spans="2:6" x14ac:dyDescent="0.5">
      <c r="B13" s="1"/>
      <c r="C13" s="3" t="s">
        <v>33</v>
      </c>
      <c r="D13" s="190"/>
      <c r="E13" s="190"/>
      <c r="F13" s="1"/>
    </row>
    <row r="14" spans="2:6" x14ac:dyDescent="0.5">
      <c r="B14" s="1"/>
      <c r="C14" s="3" t="s">
        <v>26</v>
      </c>
      <c r="D14" s="191"/>
      <c r="E14" s="192"/>
      <c r="F14" s="1"/>
    </row>
    <row r="15" spans="2:6" x14ac:dyDescent="0.5">
      <c r="B15" s="1"/>
      <c r="C15" s="4"/>
      <c r="D15" s="5"/>
      <c r="E15" s="6"/>
      <c r="F15" s="1"/>
    </row>
    <row r="16" spans="2:6" ht="19.2" x14ac:dyDescent="0.5">
      <c r="B16" s="1"/>
      <c r="C16" s="187" t="s">
        <v>32</v>
      </c>
      <c r="D16" s="187"/>
      <c r="E16" s="187"/>
      <c r="F16" s="1"/>
    </row>
    <row r="17" spans="2:6" x14ac:dyDescent="0.5">
      <c r="B17" s="1"/>
      <c r="C17" s="3" t="s">
        <v>29</v>
      </c>
      <c r="D17" s="66" t="str">
        <f>IF(D8="","",D8)</f>
        <v/>
      </c>
      <c r="E17" s="67" t="str">
        <f>IF(E8="","",E8)</f>
        <v/>
      </c>
      <c r="F17" s="1"/>
    </row>
    <row r="18" spans="2:6" ht="21.6" x14ac:dyDescent="0.5">
      <c r="B18" s="1"/>
      <c r="C18" s="3" t="s">
        <v>30</v>
      </c>
      <c r="D18" s="68" t="str">
        <f>IF(D9="","",D9)</f>
        <v/>
      </c>
      <c r="E18" s="68" t="str">
        <f>IF(E9="","",E9)</f>
        <v/>
      </c>
      <c r="F18" s="1"/>
    </row>
    <row r="19" spans="2:6" ht="21.6" x14ac:dyDescent="0.5">
      <c r="B19" s="1"/>
      <c r="C19" s="3" t="s">
        <v>23</v>
      </c>
      <c r="D19" s="183" t="str">
        <f>IF(D10="","",D10)</f>
        <v/>
      </c>
      <c r="E19" s="184"/>
      <c r="F19" s="1"/>
    </row>
    <row r="20" spans="2:6" ht="21.6" x14ac:dyDescent="0.5">
      <c r="B20" s="1"/>
      <c r="C20" s="3" t="s">
        <v>27</v>
      </c>
      <c r="D20" s="183" t="str">
        <f>IF(D11="","",D11)</f>
        <v/>
      </c>
      <c r="E20" s="184"/>
      <c r="F20" s="1"/>
    </row>
    <row r="21" spans="2:6" ht="21.6" x14ac:dyDescent="0.5">
      <c r="B21" s="1"/>
      <c r="C21" s="3" t="s">
        <v>28</v>
      </c>
      <c r="D21" s="183" t="str">
        <f>IF(D12="","",D12)</f>
        <v/>
      </c>
      <c r="E21" s="184"/>
      <c r="F21" s="1"/>
    </row>
    <row r="22" spans="2:6" x14ac:dyDescent="0.5">
      <c r="B22" s="1"/>
      <c r="C22" s="3" t="s">
        <v>33</v>
      </c>
      <c r="D22" s="182" t="str">
        <f>IF(D13="","",D13)</f>
        <v/>
      </c>
      <c r="E22" s="182"/>
      <c r="F22" s="1"/>
    </row>
    <row r="23" spans="2:6" x14ac:dyDescent="0.5">
      <c r="B23" s="1"/>
      <c r="C23" s="3" t="s">
        <v>26</v>
      </c>
      <c r="D23" s="181">
        <f>$D$14</f>
        <v>0</v>
      </c>
      <c r="E23" s="182"/>
      <c r="F23" s="1"/>
    </row>
    <row r="24" spans="2:6" x14ac:dyDescent="0.5">
      <c r="B24" s="1"/>
      <c r="C24" s="1"/>
      <c r="D24" s="1"/>
      <c r="E24" s="1"/>
      <c r="F24" s="1"/>
    </row>
    <row r="25" spans="2:6" x14ac:dyDescent="0.5">
      <c r="B25" s="1"/>
      <c r="C25" s="1"/>
      <c r="D25" s="1"/>
      <c r="E25" s="1"/>
      <c r="F25" s="1"/>
    </row>
  </sheetData>
  <sheetProtection algorithmName="SHA-512" hashValue="faNXOKzsK0T6ROwzCQ0Ev6h6+P7o/B97PuvgQ24J4+8NsbuPT6zWoLlOiSUTWYkM/zzuUFpQsalQ5pZKYN12Ow==" saltValue="N9DrP42+IWoXj14PAqg5rQ==" spinCount="100000" sheet="1" selectLockedCells="1"/>
  <mergeCells count="15">
    <mergeCell ref="D23:E23"/>
    <mergeCell ref="D21:E21"/>
    <mergeCell ref="D22:E22"/>
    <mergeCell ref="C3:E3"/>
    <mergeCell ref="C5:E5"/>
    <mergeCell ref="C16:E16"/>
    <mergeCell ref="D19:E19"/>
    <mergeCell ref="D20:E20"/>
    <mergeCell ref="D7:E7"/>
    <mergeCell ref="D6:E6"/>
    <mergeCell ref="D13:E13"/>
    <mergeCell ref="D14:E14"/>
    <mergeCell ref="D10:E10"/>
    <mergeCell ref="D11:E11"/>
    <mergeCell ref="D12:E12"/>
  </mergeCells>
  <phoneticPr fontId="2"/>
  <pageMargins left="0.75" right="0.75" top="1" bottom="1" header="0.3" footer="0.3"/>
  <pageSetup paperSize="9" orientation="portrait" horizontalDpi="0" verticalDpi="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A091E-0B10-4F53-A4F0-4603E8D00400}">
  <dimension ref="A1:D5"/>
  <sheetViews>
    <sheetView workbookViewId="0">
      <selection activeCell="L18" sqref="L18"/>
    </sheetView>
  </sheetViews>
  <sheetFormatPr defaultRowHeight="13.2" x14ac:dyDescent="0.2"/>
  <cols>
    <col min="1" max="4" width="11.109375" customWidth="1"/>
  </cols>
  <sheetData>
    <row r="1" spans="1:4" ht="30" customHeight="1" x14ac:dyDescent="0.2">
      <c r="A1" s="426" t="s">
        <v>188</v>
      </c>
      <c r="B1" s="426"/>
      <c r="C1" s="426"/>
      <c r="D1" s="426"/>
    </row>
    <row r="2" spans="1:4" ht="12.6" customHeight="1" x14ac:dyDescent="0.3">
      <c r="A2" s="178"/>
      <c r="B2" s="178"/>
      <c r="C2" s="178"/>
      <c r="D2" s="178"/>
    </row>
    <row r="3" spans="1:4" ht="30" customHeight="1" x14ac:dyDescent="0.2">
      <c r="A3" s="427" t="s">
        <v>189</v>
      </c>
      <c r="B3" s="427"/>
      <c r="C3" s="427" t="s">
        <v>190</v>
      </c>
      <c r="D3" s="427"/>
    </row>
    <row r="4" spans="1:4" ht="30" customHeight="1" x14ac:dyDescent="0.2">
      <c r="A4" s="179" t="s">
        <v>10</v>
      </c>
      <c r="B4" s="180">
        <f>COUNTIF('参加申込書 男子'!H9:H48,"IH")+COUNTIF('参加申込書 男子'!H9:H48,"IH/EJ")</f>
        <v>0</v>
      </c>
      <c r="C4" s="179" t="s">
        <v>10</v>
      </c>
      <c r="D4" s="180">
        <f>COUNTIF('参加申込書 男子'!H9:H48,"EJ")+COUNTIF('参加申込書 男子'!H9:H48,"IH/EJ")</f>
        <v>0</v>
      </c>
    </row>
    <row r="5" spans="1:4" ht="30" customHeight="1" x14ac:dyDescent="0.2">
      <c r="A5" s="179" t="s">
        <v>11</v>
      </c>
      <c r="B5" s="180">
        <f>COUNTIF('参加申込書 女子'!H9:H48,"IH")+COUNTIF('参加申込書 女子'!H9:H48,"IH/EJ")</f>
        <v>0</v>
      </c>
      <c r="C5" s="179" t="s">
        <v>11</v>
      </c>
      <c r="D5" s="180">
        <f>COUNTIF('参加申込書 女子'!H9:H48,"EJ")+COUNTIF('参加申込書 女子'!H9:H48,"IH/EJ")</f>
        <v>0</v>
      </c>
    </row>
  </sheetData>
  <mergeCells count="3">
    <mergeCell ref="A1:D1"/>
    <mergeCell ref="A3:B3"/>
    <mergeCell ref="C3:D3"/>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CE817-493E-614D-93AC-9A3433BC08D0}">
  <sheetPr codeName="Sheet9"/>
  <dimension ref="A1:U61"/>
  <sheetViews>
    <sheetView workbookViewId="0">
      <selection sqref="A1:XFD1048576"/>
    </sheetView>
  </sheetViews>
  <sheetFormatPr defaultColWidth="10.77734375" defaultRowHeight="17.399999999999999" x14ac:dyDescent="0.5"/>
  <cols>
    <col min="1" max="1" width="4.33203125" style="106" bestFit="1" customWidth="1"/>
    <col min="2" max="2" width="26.77734375" style="106" bestFit="1" customWidth="1"/>
    <col min="3" max="3" width="5.6640625" style="106" bestFit="1" customWidth="1"/>
    <col min="4" max="4" width="7.44140625" style="106" bestFit="1" customWidth="1"/>
    <col min="5" max="5" width="13" style="106" bestFit="1" customWidth="1"/>
    <col min="6" max="6" width="17.77734375" style="106" bestFit="1" customWidth="1"/>
    <col min="7" max="7" width="10.44140625" style="106" bestFit="1" customWidth="1"/>
    <col min="8" max="8" width="13" style="106" bestFit="1" customWidth="1"/>
    <col min="9" max="9" width="20" style="106" bestFit="1" customWidth="1"/>
    <col min="10" max="10" width="5.6640625" style="105" bestFit="1" customWidth="1"/>
    <col min="11" max="11" width="7.44140625" style="105" bestFit="1" customWidth="1"/>
    <col min="12" max="12" width="5.6640625" style="105" bestFit="1" customWidth="1"/>
    <col min="13" max="14" width="12.33203125" style="106" bestFit="1" customWidth="1"/>
    <col min="15" max="15" width="13" style="106" bestFit="1" customWidth="1"/>
    <col min="16" max="16" width="10" style="106" bestFit="1" customWidth="1"/>
    <col min="17" max="17" width="13" style="106" bestFit="1" customWidth="1"/>
    <col min="18" max="20" width="11.109375" style="106" bestFit="1" customWidth="1"/>
    <col min="21" max="21" width="9" style="106" bestFit="1" customWidth="1"/>
    <col min="22" max="16384" width="10.77734375" style="106"/>
  </cols>
  <sheetData>
    <row r="1" spans="1:21" s="105" customFormat="1" x14ac:dyDescent="0.5">
      <c r="A1" s="105" t="s">
        <v>108</v>
      </c>
      <c r="B1" s="105" t="s">
        <v>92</v>
      </c>
      <c r="C1" s="105" t="s">
        <v>109</v>
      </c>
      <c r="D1" s="105" t="s">
        <v>95</v>
      </c>
      <c r="E1" s="105" t="s">
        <v>96</v>
      </c>
      <c r="F1" s="105" t="s">
        <v>97</v>
      </c>
      <c r="G1" s="105" t="s">
        <v>94</v>
      </c>
      <c r="H1" s="105" t="s">
        <v>93</v>
      </c>
      <c r="I1" s="105" t="s">
        <v>44</v>
      </c>
      <c r="J1" s="105" t="s">
        <v>98</v>
      </c>
      <c r="K1" s="105" t="s">
        <v>42</v>
      </c>
      <c r="L1" s="105" t="s">
        <v>107</v>
      </c>
      <c r="M1" s="105" t="s">
        <v>99</v>
      </c>
      <c r="N1" s="105" t="s">
        <v>100</v>
      </c>
      <c r="O1" s="105" t="s">
        <v>113</v>
      </c>
      <c r="P1" s="105" t="s">
        <v>114</v>
      </c>
      <c r="Q1" s="105" t="s">
        <v>115</v>
      </c>
      <c r="R1" s="105" t="s">
        <v>101</v>
      </c>
      <c r="S1" s="105" t="s">
        <v>102</v>
      </c>
      <c r="T1" s="105" t="s">
        <v>103</v>
      </c>
      <c r="U1" s="105" t="s">
        <v>104</v>
      </c>
    </row>
    <row r="2" spans="1:21" x14ac:dyDescent="0.5">
      <c r="A2" s="106">
        <v>1</v>
      </c>
      <c r="B2" s="106">
        <f>所属団体情報!D7</f>
        <v>0</v>
      </c>
      <c r="C2" s="106" t="s">
        <v>110</v>
      </c>
      <c r="D2" s="106">
        <f>'参加申込書 男子'!$B$10</f>
        <v>0</v>
      </c>
      <c r="E2" s="106">
        <f>'参加申込書 男子'!$C$10</f>
        <v>0</v>
      </c>
      <c r="F2" s="106" t="str">
        <f>CONCATENATE(D2, " ",E2)</f>
        <v>0 0</v>
      </c>
      <c r="G2" s="106">
        <f>'参加申込書 男子'!B9</f>
        <v>0</v>
      </c>
      <c r="H2" s="106">
        <f>'参加申込書 男子'!C9</f>
        <v>0</v>
      </c>
      <c r="I2" s="106" t="str">
        <f>CONCATENATE(G2, " ",H2)</f>
        <v>0 0</v>
      </c>
      <c r="J2" s="107" t="str">
        <f>'参加申込書 男子'!E9</f>
        <v/>
      </c>
      <c r="K2" s="105">
        <f>'参加申込書 男子'!F9</f>
        <v>0</v>
      </c>
      <c r="M2" s="106">
        <f>撮影許可申請書!D11</f>
        <v>0</v>
      </c>
      <c r="N2" s="106" t="e">
        <f>撮影許可申請書!#REF!</f>
        <v>#REF!</v>
      </c>
      <c r="O2" s="106" t="str">
        <f>帯同審判!$C$5</f>
        <v>1種</v>
      </c>
      <c r="P2" s="106">
        <f>帯同審判!K8</f>
        <v>0</v>
      </c>
      <c r="Q2" s="108">
        <f>帯同審判!$J$5</f>
        <v>0</v>
      </c>
      <c r="R2" s="106" t="str">
        <f>広告協賛申請書!G14</f>
        <v/>
      </c>
      <c r="S2" s="106">
        <f>振込金総括表!L8</f>
        <v>0</v>
      </c>
      <c r="T2" s="106">
        <f>振込金総括表!$L$10</f>
        <v>0</v>
      </c>
      <c r="U2" s="106">
        <f>振込金総括表!L16</f>
        <v>0</v>
      </c>
    </row>
    <row r="3" spans="1:21" x14ac:dyDescent="0.5">
      <c r="A3" s="106">
        <v>2</v>
      </c>
      <c r="B3" s="106">
        <f>所属団体情報!D7</f>
        <v>0</v>
      </c>
      <c r="C3" s="106" t="s">
        <v>110</v>
      </c>
      <c r="D3" s="106">
        <f>'参加申込書 男子'!$B$12</f>
        <v>0</v>
      </c>
      <c r="E3" s="106">
        <f>'参加申込書 男子'!$C$12</f>
        <v>0</v>
      </c>
      <c r="F3" s="106" t="str">
        <f t="shared" ref="F3:F61" si="0">CONCATENATE(D3, " ",E3)</f>
        <v>0 0</v>
      </c>
      <c r="G3" s="106">
        <f>'参加申込書 男子'!B11</f>
        <v>0</v>
      </c>
      <c r="H3" s="106">
        <f>'参加申込書 男子'!C11</f>
        <v>0</v>
      </c>
      <c r="I3" s="106" t="str">
        <f t="shared" ref="I3:I61" si="1">CONCATENATE(G3, " ",H3)</f>
        <v>0 0</v>
      </c>
      <c r="J3" s="109" t="str">
        <f>'参加申込書 男子'!E11</f>
        <v/>
      </c>
      <c r="K3" s="105">
        <f>'参加申込書 男子'!F11</f>
        <v>0</v>
      </c>
      <c r="O3" s="106">
        <f>帯同審判!$C$7</f>
        <v>0</v>
      </c>
      <c r="P3" s="106">
        <f>帯同審判!K8</f>
        <v>0</v>
      </c>
      <c r="Q3" s="108" t="str">
        <f>帯同審判!$J$7</f>
        <v/>
      </c>
    </row>
    <row r="4" spans="1:21" x14ac:dyDescent="0.5">
      <c r="A4" s="106">
        <v>3</v>
      </c>
      <c r="B4" s="106">
        <f>所属団体情報!D7</f>
        <v>0</v>
      </c>
      <c r="C4" s="106" t="s">
        <v>110</v>
      </c>
      <c r="D4" s="106">
        <f>'参加申込書 男子'!$B$14</f>
        <v>0</v>
      </c>
      <c r="E4" s="106">
        <f>'参加申込書 男子'!$C$14</f>
        <v>0</v>
      </c>
      <c r="F4" s="106" t="str">
        <f t="shared" si="0"/>
        <v>0 0</v>
      </c>
      <c r="G4" s="106">
        <f>'参加申込書 男子'!B13</f>
        <v>0</v>
      </c>
      <c r="H4" s="106">
        <f>'参加申込書 男子'!C13</f>
        <v>0</v>
      </c>
      <c r="I4" s="106" t="str">
        <f t="shared" si="1"/>
        <v>0 0</v>
      </c>
      <c r="J4" s="109" t="str">
        <f>'参加申込書 男子'!E13</f>
        <v/>
      </c>
      <c r="K4" s="105">
        <f>'参加申込書 男子'!F13</f>
        <v>0</v>
      </c>
      <c r="O4" s="106">
        <f>帯同審判!$C$9</f>
        <v>0</v>
      </c>
      <c r="P4" s="106">
        <f>帯同審判!K10</f>
        <v>0</v>
      </c>
      <c r="Q4" s="108" t="str">
        <f>帯同審判!$J$9</f>
        <v/>
      </c>
    </row>
    <row r="5" spans="1:21" x14ac:dyDescent="0.5">
      <c r="A5" s="106">
        <v>4</v>
      </c>
      <c r="B5" s="106">
        <f>所属団体情報!D7</f>
        <v>0</v>
      </c>
      <c r="C5" s="106" t="s">
        <v>110</v>
      </c>
      <c r="D5" s="106">
        <f>'参加申込書 男子'!$B$16</f>
        <v>0</v>
      </c>
      <c r="E5" s="106">
        <f>'参加申込書 男子'!$C$16</f>
        <v>0</v>
      </c>
      <c r="F5" s="106" t="str">
        <f t="shared" si="0"/>
        <v>0 0</v>
      </c>
      <c r="G5" s="106">
        <f>'参加申込書 男子'!B15</f>
        <v>0</v>
      </c>
      <c r="H5" s="106">
        <f>'参加申込書 男子'!C15</f>
        <v>0</v>
      </c>
      <c r="I5" s="106" t="str">
        <f t="shared" si="1"/>
        <v>0 0</v>
      </c>
      <c r="J5" s="109" t="str">
        <f>'参加申込書 男子'!E15</f>
        <v/>
      </c>
      <c r="K5" s="105">
        <f>'参加申込書 男子'!F15</f>
        <v>0</v>
      </c>
      <c r="O5" s="106" t="e">
        <f>帯同審判!#REF!</f>
        <v>#REF!</v>
      </c>
      <c r="P5" s="106" t="e">
        <f>帯同審判!#REF!</f>
        <v>#REF!</v>
      </c>
      <c r="Q5" s="108" t="e">
        <f>帯同審判!#REF!</f>
        <v>#REF!</v>
      </c>
    </row>
    <row r="6" spans="1:21" x14ac:dyDescent="0.5">
      <c r="A6" s="106">
        <v>5</v>
      </c>
      <c r="B6" s="106">
        <f>所属団体情報!D7</f>
        <v>0</v>
      </c>
      <c r="C6" s="106" t="s">
        <v>110</v>
      </c>
      <c r="D6" s="106">
        <f>'参加申込書 男子'!$B$18</f>
        <v>0</v>
      </c>
      <c r="E6" s="106">
        <f>'参加申込書 男子'!$C$18</f>
        <v>0</v>
      </c>
      <c r="F6" s="106" t="str">
        <f t="shared" si="0"/>
        <v>0 0</v>
      </c>
      <c r="G6" s="106">
        <f>'参加申込書 男子'!B17</f>
        <v>0</v>
      </c>
      <c r="H6" s="106">
        <f>'参加申込書 男子'!C17</f>
        <v>0</v>
      </c>
      <c r="I6" s="106" t="str">
        <f t="shared" si="1"/>
        <v>0 0</v>
      </c>
      <c r="J6" s="109" t="str">
        <f>'参加申込書 男子'!E17</f>
        <v/>
      </c>
      <c r="K6" s="105">
        <f>'参加申込書 男子'!F17</f>
        <v>0</v>
      </c>
      <c r="O6" s="106" t="e">
        <f>帯同審判!#REF!</f>
        <v>#REF!</v>
      </c>
      <c r="P6" s="106" t="e">
        <f>帯同審判!#REF!</f>
        <v>#REF!</v>
      </c>
      <c r="Q6" s="108" t="e">
        <f>帯同審判!#REF!</f>
        <v>#REF!</v>
      </c>
    </row>
    <row r="7" spans="1:21" x14ac:dyDescent="0.5">
      <c r="A7" s="106">
        <v>6</v>
      </c>
      <c r="B7" s="106">
        <f>所属団体情報!D7</f>
        <v>0</v>
      </c>
      <c r="C7" s="106" t="s">
        <v>110</v>
      </c>
      <c r="D7" s="106">
        <f>'参加申込書 男子'!$B$20</f>
        <v>0</v>
      </c>
      <c r="E7" s="106">
        <f>'参加申込書 男子'!$C$20</f>
        <v>0</v>
      </c>
      <c r="F7" s="106" t="str">
        <f t="shared" si="0"/>
        <v>0 0</v>
      </c>
      <c r="G7" s="106">
        <f>'参加申込書 男子'!B19</f>
        <v>0</v>
      </c>
      <c r="H7" s="106">
        <f>'参加申込書 男子'!C19</f>
        <v>0</v>
      </c>
      <c r="I7" s="106" t="str">
        <f t="shared" si="1"/>
        <v>0 0</v>
      </c>
      <c r="J7" s="109" t="str">
        <f>'参加申込書 男子'!E19</f>
        <v/>
      </c>
      <c r="K7" s="105">
        <f>'参加申込書 男子'!F19</f>
        <v>0</v>
      </c>
    </row>
    <row r="8" spans="1:21" x14ac:dyDescent="0.5">
      <c r="A8" s="106">
        <v>7</v>
      </c>
      <c r="B8" s="106">
        <f>所属団体情報!D7</f>
        <v>0</v>
      </c>
      <c r="C8" s="106" t="s">
        <v>110</v>
      </c>
      <c r="D8" s="106">
        <f>'参加申込書 男子'!$B$22</f>
        <v>0</v>
      </c>
      <c r="E8" s="106">
        <f>'参加申込書 男子'!$C$22</f>
        <v>0</v>
      </c>
      <c r="F8" s="106" t="str">
        <f t="shared" si="0"/>
        <v>0 0</v>
      </c>
      <c r="G8" s="106">
        <f>'参加申込書 男子'!B21</f>
        <v>0</v>
      </c>
      <c r="H8" s="106">
        <f>'参加申込書 男子'!C21</f>
        <v>0</v>
      </c>
      <c r="I8" s="106" t="str">
        <f t="shared" si="1"/>
        <v>0 0</v>
      </c>
      <c r="J8" s="109" t="str">
        <f>'参加申込書 男子'!E21</f>
        <v/>
      </c>
      <c r="K8" s="105">
        <f>'参加申込書 男子'!F21</f>
        <v>0</v>
      </c>
    </row>
    <row r="9" spans="1:21" x14ac:dyDescent="0.5">
      <c r="A9" s="106">
        <v>8</v>
      </c>
      <c r="B9" s="106">
        <f>所属団体情報!D7</f>
        <v>0</v>
      </c>
      <c r="C9" s="106" t="s">
        <v>110</v>
      </c>
      <c r="D9" s="106">
        <f>'参加申込書 男子'!$B$24</f>
        <v>0</v>
      </c>
      <c r="E9" s="106">
        <f>'参加申込書 男子'!$C$24</f>
        <v>0</v>
      </c>
      <c r="F9" s="106" t="str">
        <f t="shared" si="0"/>
        <v>0 0</v>
      </c>
      <c r="G9" s="106">
        <f>'参加申込書 男子'!B23</f>
        <v>0</v>
      </c>
      <c r="H9" s="106">
        <f>'参加申込書 男子'!C23</f>
        <v>0</v>
      </c>
      <c r="I9" s="106" t="str">
        <f t="shared" si="1"/>
        <v>0 0</v>
      </c>
      <c r="J9" s="109" t="str">
        <f>'参加申込書 男子'!E23</f>
        <v/>
      </c>
      <c r="K9" s="105">
        <f>'参加申込書 男子'!F23</f>
        <v>0</v>
      </c>
    </row>
    <row r="10" spans="1:21" x14ac:dyDescent="0.5">
      <c r="A10" s="106">
        <v>9</v>
      </c>
      <c r="B10" s="106">
        <f>所属団体情報!D7</f>
        <v>0</v>
      </c>
      <c r="C10" s="106" t="s">
        <v>110</v>
      </c>
      <c r="D10" s="106">
        <f>'参加申込書 男子'!B$26</f>
        <v>0</v>
      </c>
      <c r="E10" s="106">
        <f>'参加申込書 男子'!$C$26</f>
        <v>0</v>
      </c>
      <c r="F10" s="106" t="str">
        <f>CONCATENATE(D10, " ",E10)</f>
        <v>0 0</v>
      </c>
      <c r="G10" s="106">
        <f>'参加申込書 男子'!B25</f>
        <v>0</v>
      </c>
      <c r="H10" s="106">
        <f>'参加申込書 男子'!C25</f>
        <v>0</v>
      </c>
      <c r="I10" s="106" t="str">
        <f t="shared" si="1"/>
        <v>0 0</v>
      </c>
      <c r="J10" s="109" t="str">
        <f>'参加申込書 男子'!E25</f>
        <v/>
      </c>
      <c r="K10" s="105">
        <f>'参加申込書 男子'!F25</f>
        <v>0</v>
      </c>
    </row>
    <row r="11" spans="1:21" x14ac:dyDescent="0.5">
      <c r="A11" s="106">
        <v>10</v>
      </c>
      <c r="B11" s="106">
        <f>所属団体情報!D7</f>
        <v>0</v>
      </c>
      <c r="C11" s="106" t="s">
        <v>110</v>
      </c>
      <c r="D11" s="106">
        <f>'参加申込書 男子'!$B$28</f>
        <v>0</v>
      </c>
      <c r="E11" s="106">
        <f>'参加申込書 男子'!$C$28</f>
        <v>0</v>
      </c>
      <c r="F11" s="106" t="str">
        <f t="shared" si="0"/>
        <v>0 0</v>
      </c>
      <c r="G11" s="106">
        <f>'参加申込書 男子'!B27</f>
        <v>0</v>
      </c>
      <c r="H11" s="106">
        <f>'参加申込書 男子'!C27</f>
        <v>0</v>
      </c>
      <c r="I11" s="106" t="str">
        <f t="shared" si="1"/>
        <v>0 0</v>
      </c>
      <c r="J11" s="109" t="str">
        <f>'参加申込書 男子'!E27</f>
        <v/>
      </c>
      <c r="K11" s="105">
        <f>'参加申込書 男子'!F27</f>
        <v>0</v>
      </c>
    </row>
    <row r="12" spans="1:21" x14ac:dyDescent="0.5">
      <c r="A12" s="106">
        <v>11</v>
      </c>
      <c r="B12" s="106">
        <f>所属団体情報!D7</f>
        <v>0</v>
      </c>
      <c r="C12" s="106" t="s">
        <v>110</v>
      </c>
      <c r="D12" s="106">
        <f>'参加申込書 男子'!$B$30</f>
        <v>0</v>
      </c>
      <c r="E12" s="106">
        <f>'参加申込書 男子'!$C$30</f>
        <v>0</v>
      </c>
      <c r="F12" s="106" t="str">
        <f t="shared" si="0"/>
        <v>0 0</v>
      </c>
      <c r="G12" s="106">
        <f>'参加申込書 男子'!B29</f>
        <v>0</v>
      </c>
      <c r="H12" s="106">
        <f>'参加申込書 男子'!C29</f>
        <v>0</v>
      </c>
      <c r="I12" s="106" t="str">
        <f t="shared" si="1"/>
        <v>0 0</v>
      </c>
      <c r="J12" s="109" t="str">
        <f>'参加申込書 男子'!E29</f>
        <v/>
      </c>
      <c r="K12" s="105">
        <f>'参加申込書 男子'!F29</f>
        <v>0</v>
      </c>
    </row>
    <row r="13" spans="1:21" x14ac:dyDescent="0.5">
      <c r="A13" s="106">
        <v>12</v>
      </c>
      <c r="B13" s="106">
        <f>所属団体情報!D7</f>
        <v>0</v>
      </c>
      <c r="C13" s="106" t="s">
        <v>110</v>
      </c>
      <c r="D13" s="106">
        <f>'参加申込書 男子'!$B$32</f>
        <v>0</v>
      </c>
      <c r="E13" s="106">
        <f>'参加申込書 男子'!$C$32</f>
        <v>0</v>
      </c>
      <c r="F13" s="106" t="str">
        <f t="shared" si="0"/>
        <v>0 0</v>
      </c>
      <c r="G13" s="106">
        <f>'参加申込書 男子'!B31</f>
        <v>0</v>
      </c>
      <c r="H13" s="106">
        <f>'参加申込書 男子'!C31</f>
        <v>0</v>
      </c>
      <c r="I13" s="106" t="str">
        <f t="shared" si="1"/>
        <v>0 0</v>
      </c>
      <c r="J13" s="109" t="str">
        <f>'参加申込書 男子'!E31</f>
        <v/>
      </c>
      <c r="K13" s="105">
        <f>'参加申込書 男子'!F31</f>
        <v>0</v>
      </c>
    </row>
    <row r="14" spans="1:21" x14ac:dyDescent="0.5">
      <c r="A14" s="106">
        <v>13</v>
      </c>
      <c r="B14" s="106">
        <f>所属団体情報!D7</f>
        <v>0</v>
      </c>
      <c r="C14" s="106" t="s">
        <v>110</v>
      </c>
      <c r="D14" s="106">
        <f>'参加申込書 男子'!$B$34</f>
        <v>0</v>
      </c>
      <c r="E14" s="106">
        <f>'参加申込書 男子'!$C$34</f>
        <v>0</v>
      </c>
      <c r="F14" s="106" t="str">
        <f t="shared" si="0"/>
        <v>0 0</v>
      </c>
      <c r="G14" s="106">
        <f>'参加申込書 男子'!B33</f>
        <v>0</v>
      </c>
      <c r="H14" s="106">
        <f>'参加申込書 男子'!C33</f>
        <v>0</v>
      </c>
      <c r="I14" s="106" t="str">
        <f t="shared" si="1"/>
        <v>0 0</v>
      </c>
      <c r="J14" s="109" t="str">
        <f>'参加申込書 男子'!E33</f>
        <v/>
      </c>
      <c r="K14" s="105">
        <f>'参加申込書 男子'!F33</f>
        <v>0</v>
      </c>
    </row>
    <row r="15" spans="1:21" x14ac:dyDescent="0.5">
      <c r="A15" s="106">
        <v>14</v>
      </c>
      <c r="B15" s="106">
        <f>所属団体情報!D7</f>
        <v>0</v>
      </c>
      <c r="C15" s="106" t="s">
        <v>110</v>
      </c>
      <c r="D15" s="106">
        <f>'参加申込書 男子'!$B$36</f>
        <v>0</v>
      </c>
      <c r="E15" s="106">
        <f>'参加申込書 男子'!$C$36</f>
        <v>0</v>
      </c>
      <c r="F15" s="106" t="str">
        <f t="shared" si="0"/>
        <v>0 0</v>
      </c>
      <c r="G15" s="106">
        <f>'参加申込書 男子'!B35</f>
        <v>0</v>
      </c>
      <c r="H15" s="106">
        <f>'参加申込書 男子'!C35</f>
        <v>0</v>
      </c>
      <c r="I15" s="106" t="str">
        <f t="shared" si="1"/>
        <v>0 0</v>
      </c>
      <c r="J15" s="109" t="str">
        <f>'参加申込書 男子'!E35</f>
        <v/>
      </c>
      <c r="K15" s="105">
        <f>'参加申込書 男子'!F35</f>
        <v>0</v>
      </c>
    </row>
    <row r="16" spans="1:21" x14ac:dyDescent="0.5">
      <c r="A16" s="106">
        <v>15</v>
      </c>
      <c r="B16" s="106">
        <f>所属団体情報!D7</f>
        <v>0</v>
      </c>
      <c r="C16" s="106" t="s">
        <v>110</v>
      </c>
      <c r="D16" s="106">
        <f>'参加申込書 男子'!$B$38</f>
        <v>0</v>
      </c>
      <c r="E16" s="106">
        <f>'参加申込書 男子'!$C$38</f>
        <v>0</v>
      </c>
      <c r="F16" s="106" t="str">
        <f t="shared" si="0"/>
        <v>0 0</v>
      </c>
      <c r="G16" s="106">
        <f>'参加申込書 男子'!B37</f>
        <v>0</v>
      </c>
      <c r="H16" s="106">
        <f>'参加申込書 男子'!C37</f>
        <v>0</v>
      </c>
      <c r="I16" s="106" t="str">
        <f t="shared" si="1"/>
        <v>0 0</v>
      </c>
      <c r="J16" s="109" t="str">
        <f>'参加申込書 男子'!E37</f>
        <v/>
      </c>
      <c r="K16" s="105">
        <f>'参加申込書 男子'!F37</f>
        <v>0</v>
      </c>
    </row>
    <row r="17" spans="1:11" x14ac:dyDescent="0.5">
      <c r="A17" s="106">
        <v>16</v>
      </c>
      <c r="B17" s="106">
        <f>所属団体情報!D7</f>
        <v>0</v>
      </c>
      <c r="C17" s="106" t="s">
        <v>110</v>
      </c>
      <c r="D17" s="106">
        <f>'参加申込書 男子'!$B$40</f>
        <v>0</v>
      </c>
      <c r="E17" s="106">
        <f>'参加申込書 男子'!$C$40</f>
        <v>0</v>
      </c>
      <c r="F17" s="106" t="str">
        <f t="shared" si="0"/>
        <v>0 0</v>
      </c>
      <c r="G17" s="106">
        <f>'参加申込書 男子'!B39</f>
        <v>0</v>
      </c>
      <c r="H17" s="106">
        <f>'参加申込書 男子'!C39</f>
        <v>0</v>
      </c>
      <c r="I17" s="106" t="str">
        <f t="shared" si="1"/>
        <v>0 0</v>
      </c>
      <c r="J17" s="109" t="str">
        <f>'参加申込書 男子'!E39</f>
        <v/>
      </c>
      <c r="K17" s="105">
        <f>'参加申込書 男子'!F39</f>
        <v>0</v>
      </c>
    </row>
    <row r="18" spans="1:11" x14ac:dyDescent="0.5">
      <c r="A18" s="106">
        <v>17</v>
      </c>
      <c r="B18" s="106">
        <f>所属団体情報!D7</f>
        <v>0</v>
      </c>
      <c r="C18" s="106" t="s">
        <v>110</v>
      </c>
      <c r="D18" s="106">
        <f>'参加申込書 男子'!$B$42</f>
        <v>0</v>
      </c>
      <c r="E18" s="106">
        <f>'参加申込書 男子'!$C$42</f>
        <v>0</v>
      </c>
      <c r="F18" s="106" t="str">
        <f t="shared" si="0"/>
        <v>0 0</v>
      </c>
      <c r="G18" s="106">
        <f>'参加申込書 男子'!B41</f>
        <v>0</v>
      </c>
      <c r="H18" s="106">
        <f>'参加申込書 男子'!C41</f>
        <v>0</v>
      </c>
      <c r="I18" s="106" t="str">
        <f t="shared" si="1"/>
        <v>0 0</v>
      </c>
      <c r="J18" s="109" t="str">
        <f>'参加申込書 男子'!E41</f>
        <v/>
      </c>
      <c r="K18" s="105">
        <f>'参加申込書 男子'!F41</f>
        <v>0</v>
      </c>
    </row>
    <row r="19" spans="1:11" x14ac:dyDescent="0.5">
      <c r="A19" s="106">
        <v>18</v>
      </c>
      <c r="B19" s="106">
        <f>所属団体情報!D7</f>
        <v>0</v>
      </c>
      <c r="C19" s="106" t="s">
        <v>110</v>
      </c>
      <c r="D19" s="106">
        <f>'参加申込書 男子'!$B$44</f>
        <v>0</v>
      </c>
      <c r="E19" s="106">
        <f>'参加申込書 男子'!$C$44</f>
        <v>0</v>
      </c>
      <c r="F19" s="106" t="str">
        <f t="shared" si="0"/>
        <v>0 0</v>
      </c>
      <c r="G19" s="106">
        <f>'参加申込書 男子'!B43</f>
        <v>0</v>
      </c>
      <c r="H19" s="106">
        <f>'参加申込書 男子'!C43</f>
        <v>0</v>
      </c>
      <c r="I19" s="106" t="str">
        <f t="shared" si="1"/>
        <v>0 0</v>
      </c>
      <c r="J19" s="109" t="str">
        <f>'参加申込書 男子'!E43</f>
        <v/>
      </c>
      <c r="K19" s="105">
        <f>'参加申込書 男子'!F43</f>
        <v>0</v>
      </c>
    </row>
    <row r="20" spans="1:11" x14ac:dyDescent="0.5">
      <c r="A20" s="106">
        <v>19</v>
      </c>
      <c r="B20" s="106">
        <f>所属団体情報!D7</f>
        <v>0</v>
      </c>
      <c r="C20" s="106" t="s">
        <v>110</v>
      </c>
      <c r="D20" s="106">
        <f>'参加申込書 男子'!$B$46</f>
        <v>0</v>
      </c>
      <c r="E20" s="106">
        <f>'参加申込書 男子'!$C$46</f>
        <v>0</v>
      </c>
      <c r="F20" s="106" t="str">
        <f t="shared" si="0"/>
        <v>0 0</v>
      </c>
      <c r="G20" s="106">
        <f>'参加申込書 男子'!B45</f>
        <v>0</v>
      </c>
      <c r="H20" s="106">
        <f>'参加申込書 男子'!C45</f>
        <v>0</v>
      </c>
      <c r="I20" s="106" t="str">
        <f t="shared" si="1"/>
        <v>0 0</v>
      </c>
      <c r="J20" s="109" t="str">
        <f>'参加申込書 男子'!E45</f>
        <v/>
      </c>
      <c r="K20" s="105">
        <f>'参加申込書 男子'!F45</f>
        <v>0</v>
      </c>
    </row>
    <row r="21" spans="1:11" x14ac:dyDescent="0.5">
      <c r="A21" s="106">
        <v>20</v>
      </c>
      <c r="B21" s="106">
        <f>所属団体情報!D7</f>
        <v>0</v>
      </c>
      <c r="C21" s="106" t="s">
        <v>110</v>
      </c>
      <c r="D21" s="106">
        <f>'参加申込書 男子'!$B$48</f>
        <v>0</v>
      </c>
      <c r="E21" s="106">
        <f>'参加申込書 男子'!$C$48</f>
        <v>0</v>
      </c>
      <c r="F21" s="106" t="str">
        <f t="shared" si="0"/>
        <v>0 0</v>
      </c>
      <c r="G21" s="106">
        <f>'参加申込書 男子'!B47</f>
        <v>0</v>
      </c>
      <c r="H21" s="106">
        <f>'参加申込書 男子'!C47</f>
        <v>0</v>
      </c>
      <c r="I21" s="106" t="str">
        <f t="shared" si="1"/>
        <v>0 0</v>
      </c>
      <c r="J21" s="109" t="str">
        <f>'参加申込書 男子'!E47</f>
        <v/>
      </c>
      <c r="K21" s="105">
        <f>'参加申込書 男子'!F47</f>
        <v>0</v>
      </c>
    </row>
    <row r="22" spans="1:11" x14ac:dyDescent="0.5">
      <c r="A22" s="106">
        <v>21</v>
      </c>
      <c r="B22" s="106">
        <f>所属団体情報!D7</f>
        <v>0</v>
      </c>
      <c r="C22" s="106" t="s">
        <v>110</v>
      </c>
      <c r="D22" s="106" t="e">
        <f>'参加申込書 男子'!#REF!</f>
        <v>#REF!</v>
      </c>
      <c r="E22" s="106" t="e">
        <f>'参加申込書 男子'!#REF!</f>
        <v>#REF!</v>
      </c>
      <c r="F22" s="106" t="e">
        <f t="shared" si="0"/>
        <v>#REF!</v>
      </c>
      <c r="G22" s="106" t="e">
        <f>'参加申込書 男子'!#REF!</f>
        <v>#REF!</v>
      </c>
      <c r="H22" s="106" t="e">
        <f>'参加申込書 男子'!#REF!</f>
        <v>#REF!</v>
      </c>
      <c r="I22" s="106" t="e">
        <f t="shared" si="1"/>
        <v>#REF!</v>
      </c>
      <c r="J22" s="109" t="e">
        <f>'参加申込書 男子'!#REF!</f>
        <v>#REF!</v>
      </c>
      <c r="K22" s="105" t="e">
        <f>'参加申込書 男子'!#REF!</f>
        <v>#REF!</v>
      </c>
    </row>
    <row r="23" spans="1:11" x14ac:dyDescent="0.5">
      <c r="A23" s="106">
        <v>22</v>
      </c>
      <c r="B23" s="106">
        <f>所属団体情報!D7</f>
        <v>0</v>
      </c>
      <c r="C23" s="106" t="s">
        <v>110</v>
      </c>
      <c r="D23" s="106" t="e">
        <f>'参加申込書 男子'!#REF!</f>
        <v>#REF!</v>
      </c>
      <c r="E23" s="106" t="e">
        <f>'参加申込書 男子'!#REF!</f>
        <v>#REF!</v>
      </c>
      <c r="F23" s="106" t="e">
        <f t="shared" si="0"/>
        <v>#REF!</v>
      </c>
      <c r="G23" s="106" t="e">
        <f>'参加申込書 男子'!#REF!</f>
        <v>#REF!</v>
      </c>
      <c r="H23" s="106" t="e">
        <f>'参加申込書 男子'!#REF!</f>
        <v>#REF!</v>
      </c>
      <c r="I23" s="106" t="e">
        <f t="shared" si="1"/>
        <v>#REF!</v>
      </c>
      <c r="J23" s="109" t="e">
        <f>'参加申込書 男子'!#REF!</f>
        <v>#REF!</v>
      </c>
      <c r="K23" s="105" t="e">
        <f>'参加申込書 男子'!#REF!</f>
        <v>#REF!</v>
      </c>
    </row>
    <row r="24" spans="1:11" x14ac:dyDescent="0.5">
      <c r="A24" s="106">
        <v>23</v>
      </c>
      <c r="B24" s="106">
        <f>所属団体情報!D7</f>
        <v>0</v>
      </c>
      <c r="C24" s="106" t="s">
        <v>110</v>
      </c>
      <c r="D24" s="106" t="e">
        <f>'参加申込書 男子'!#REF!</f>
        <v>#REF!</v>
      </c>
      <c r="E24" s="106" t="e">
        <f>'参加申込書 男子'!#REF!</f>
        <v>#REF!</v>
      </c>
      <c r="F24" s="106" t="e">
        <f t="shared" si="0"/>
        <v>#REF!</v>
      </c>
      <c r="G24" s="106" t="e">
        <f>'参加申込書 男子'!#REF!</f>
        <v>#REF!</v>
      </c>
      <c r="H24" s="106" t="e">
        <f>'参加申込書 男子'!#REF!</f>
        <v>#REF!</v>
      </c>
      <c r="I24" s="106" t="e">
        <f t="shared" si="1"/>
        <v>#REF!</v>
      </c>
      <c r="J24" s="109" t="e">
        <f>'参加申込書 男子'!#REF!</f>
        <v>#REF!</v>
      </c>
      <c r="K24" s="105" t="e">
        <f>'参加申込書 男子'!#REF!</f>
        <v>#REF!</v>
      </c>
    </row>
    <row r="25" spans="1:11" x14ac:dyDescent="0.5">
      <c r="A25" s="106">
        <v>24</v>
      </c>
      <c r="B25" s="106">
        <f>所属団体情報!D7</f>
        <v>0</v>
      </c>
      <c r="C25" s="106" t="s">
        <v>110</v>
      </c>
      <c r="D25" s="106" t="e">
        <f>'参加申込書 男子'!#REF!</f>
        <v>#REF!</v>
      </c>
      <c r="E25" s="106" t="e">
        <f>'参加申込書 男子'!#REF!</f>
        <v>#REF!</v>
      </c>
      <c r="F25" s="106" t="e">
        <f t="shared" si="0"/>
        <v>#REF!</v>
      </c>
      <c r="G25" s="106" t="e">
        <f>'参加申込書 男子'!#REF!</f>
        <v>#REF!</v>
      </c>
      <c r="H25" s="106" t="e">
        <f>'参加申込書 男子'!#REF!</f>
        <v>#REF!</v>
      </c>
      <c r="I25" s="106" t="e">
        <f t="shared" si="1"/>
        <v>#REF!</v>
      </c>
      <c r="J25" s="109" t="e">
        <f>'参加申込書 男子'!#REF!</f>
        <v>#REF!</v>
      </c>
      <c r="K25" s="105" t="e">
        <f>'参加申込書 男子'!#REF!</f>
        <v>#REF!</v>
      </c>
    </row>
    <row r="26" spans="1:11" x14ac:dyDescent="0.5">
      <c r="A26" s="106">
        <v>25</v>
      </c>
      <c r="B26" s="106">
        <f>所属団体情報!D7</f>
        <v>0</v>
      </c>
      <c r="C26" s="106" t="s">
        <v>110</v>
      </c>
      <c r="D26" s="106" t="e">
        <f>'参加申込書 男子'!#REF!</f>
        <v>#REF!</v>
      </c>
      <c r="E26" s="106" t="e">
        <f>'参加申込書 男子'!#REF!</f>
        <v>#REF!</v>
      </c>
      <c r="F26" s="106" t="e">
        <f t="shared" si="0"/>
        <v>#REF!</v>
      </c>
      <c r="G26" s="106" t="e">
        <f>'参加申込書 男子'!#REF!</f>
        <v>#REF!</v>
      </c>
      <c r="H26" s="106" t="e">
        <f>'参加申込書 男子'!#REF!</f>
        <v>#REF!</v>
      </c>
      <c r="I26" s="106" t="e">
        <f t="shared" si="1"/>
        <v>#REF!</v>
      </c>
      <c r="J26" s="109" t="e">
        <f>'参加申込書 男子'!#REF!</f>
        <v>#REF!</v>
      </c>
      <c r="K26" s="105" t="e">
        <f>'参加申込書 男子'!#REF!</f>
        <v>#REF!</v>
      </c>
    </row>
    <row r="27" spans="1:11" x14ac:dyDescent="0.5">
      <c r="A27" s="106">
        <v>26</v>
      </c>
      <c r="B27" s="106">
        <f>所属団体情報!D7</f>
        <v>0</v>
      </c>
      <c r="C27" s="106" t="s">
        <v>110</v>
      </c>
      <c r="D27" s="106" t="e">
        <f>'参加申込書 男子'!#REF!</f>
        <v>#REF!</v>
      </c>
      <c r="E27" s="106" t="e">
        <f>'参加申込書 男子'!#REF!</f>
        <v>#REF!</v>
      </c>
      <c r="F27" s="106" t="e">
        <f t="shared" si="0"/>
        <v>#REF!</v>
      </c>
      <c r="G27" s="106" t="e">
        <f>'参加申込書 男子'!#REF!</f>
        <v>#REF!</v>
      </c>
      <c r="H27" s="106" t="e">
        <f>'参加申込書 男子'!#REF!</f>
        <v>#REF!</v>
      </c>
      <c r="I27" s="106" t="e">
        <f t="shared" si="1"/>
        <v>#REF!</v>
      </c>
      <c r="J27" s="109" t="e">
        <f>'参加申込書 男子'!#REF!</f>
        <v>#REF!</v>
      </c>
      <c r="K27" s="105" t="e">
        <f>'参加申込書 男子'!#REF!</f>
        <v>#REF!</v>
      </c>
    </row>
    <row r="28" spans="1:11" x14ac:dyDescent="0.5">
      <c r="A28" s="106">
        <v>27</v>
      </c>
      <c r="B28" s="106">
        <f>所属団体情報!D7</f>
        <v>0</v>
      </c>
      <c r="C28" s="106" t="s">
        <v>110</v>
      </c>
      <c r="D28" s="106" t="e">
        <f>'参加申込書 男子'!#REF!</f>
        <v>#REF!</v>
      </c>
      <c r="E28" s="106" t="e">
        <f>'参加申込書 男子'!#REF!</f>
        <v>#REF!</v>
      </c>
      <c r="F28" s="106" t="e">
        <f t="shared" si="0"/>
        <v>#REF!</v>
      </c>
      <c r="G28" s="106" t="e">
        <f>'参加申込書 男子'!#REF!</f>
        <v>#REF!</v>
      </c>
      <c r="H28" s="106" t="e">
        <f>'参加申込書 男子'!#REF!</f>
        <v>#REF!</v>
      </c>
      <c r="I28" s="106" t="e">
        <f t="shared" si="1"/>
        <v>#REF!</v>
      </c>
      <c r="J28" s="109" t="e">
        <f>'参加申込書 男子'!#REF!</f>
        <v>#REF!</v>
      </c>
      <c r="K28" s="105" t="e">
        <f>'参加申込書 男子'!#REF!</f>
        <v>#REF!</v>
      </c>
    </row>
    <row r="29" spans="1:11" x14ac:dyDescent="0.5">
      <c r="A29" s="106">
        <v>28</v>
      </c>
      <c r="B29" s="106">
        <f>所属団体情報!D7</f>
        <v>0</v>
      </c>
      <c r="C29" s="106" t="s">
        <v>110</v>
      </c>
      <c r="D29" s="106" t="e">
        <f>'参加申込書 男子'!#REF!</f>
        <v>#REF!</v>
      </c>
      <c r="E29" s="106" t="e">
        <f>'参加申込書 男子'!#REF!</f>
        <v>#REF!</v>
      </c>
      <c r="F29" s="106" t="e">
        <f t="shared" si="0"/>
        <v>#REF!</v>
      </c>
      <c r="G29" s="106" t="e">
        <f>'参加申込書 男子'!#REF!</f>
        <v>#REF!</v>
      </c>
      <c r="H29" s="106" t="e">
        <f>'参加申込書 男子'!#REF!</f>
        <v>#REF!</v>
      </c>
      <c r="I29" s="106" t="e">
        <f t="shared" si="1"/>
        <v>#REF!</v>
      </c>
      <c r="J29" s="109" t="e">
        <f>'参加申込書 男子'!#REF!</f>
        <v>#REF!</v>
      </c>
      <c r="K29" s="105" t="e">
        <f>'参加申込書 男子'!#REF!</f>
        <v>#REF!</v>
      </c>
    </row>
    <row r="30" spans="1:11" x14ac:dyDescent="0.5">
      <c r="A30" s="106">
        <v>29</v>
      </c>
      <c r="B30" s="106">
        <f>所属団体情報!D7</f>
        <v>0</v>
      </c>
      <c r="C30" s="106" t="s">
        <v>110</v>
      </c>
      <c r="D30" s="106" t="e">
        <f>'参加申込書 男子'!#REF!</f>
        <v>#REF!</v>
      </c>
      <c r="E30" s="106" t="e">
        <f>'参加申込書 男子'!#REF!</f>
        <v>#REF!</v>
      </c>
      <c r="F30" s="106" t="e">
        <f t="shared" si="0"/>
        <v>#REF!</v>
      </c>
      <c r="G30" s="106" t="e">
        <f>'参加申込書 男子'!#REF!</f>
        <v>#REF!</v>
      </c>
      <c r="H30" s="106" t="e">
        <f>'参加申込書 男子'!#REF!</f>
        <v>#REF!</v>
      </c>
      <c r="I30" s="106" t="e">
        <f t="shared" si="1"/>
        <v>#REF!</v>
      </c>
      <c r="J30" s="109" t="e">
        <f>'参加申込書 男子'!#REF!</f>
        <v>#REF!</v>
      </c>
      <c r="K30" s="105" t="e">
        <f>'参加申込書 男子'!#REF!</f>
        <v>#REF!</v>
      </c>
    </row>
    <row r="31" spans="1:11" x14ac:dyDescent="0.5">
      <c r="A31" s="106">
        <v>30</v>
      </c>
      <c r="B31" s="106">
        <f>所属団体情報!D7</f>
        <v>0</v>
      </c>
      <c r="C31" s="106" t="s">
        <v>110</v>
      </c>
      <c r="D31" s="106" t="e">
        <f>'参加申込書 男子'!#REF!</f>
        <v>#REF!</v>
      </c>
      <c r="E31" s="106" t="e">
        <f>'参加申込書 男子'!#REF!</f>
        <v>#REF!</v>
      </c>
      <c r="F31" s="106" t="e">
        <f t="shared" si="0"/>
        <v>#REF!</v>
      </c>
      <c r="G31" s="106" t="e">
        <f>'参加申込書 男子'!#REF!</f>
        <v>#REF!</v>
      </c>
      <c r="H31" s="106" t="e">
        <f>'参加申込書 男子'!#REF!</f>
        <v>#REF!</v>
      </c>
      <c r="I31" s="106" t="e">
        <f t="shared" si="1"/>
        <v>#REF!</v>
      </c>
      <c r="J31" s="109" t="e">
        <f>'参加申込書 男子'!#REF!</f>
        <v>#REF!</v>
      </c>
      <c r="K31" s="105" t="e">
        <f>'参加申込書 男子'!#REF!</f>
        <v>#REF!</v>
      </c>
    </row>
    <row r="32" spans="1:11" x14ac:dyDescent="0.5">
      <c r="A32" s="106">
        <v>1</v>
      </c>
      <c r="B32" s="106">
        <f>所属団体情報!D7</f>
        <v>0</v>
      </c>
      <c r="C32" s="106" t="s">
        <v>111</v>
      </c>
      <c r="D32" s="106">
        <f>'参加申込書 女子'!B10</f>
        <v>0</v>
      </c>
      <c r="E32" s="106">
        <f>'参加申込書 女子'!C10</f>
        <v>0</v>
      </c>
      <c r="F32" s="106" t="str">
        <f t="shared" si="0"/>
        <v>0 0</v>
      </c>
      <c r="G32" s="106">
        <f>'参加申込書 女子'!B9</f>
        <v>0</v>
      </c>
      <c r="H32" s="106">
        <f>'参加申込書 女子'!C9</f>
        <v>0</v>
      </c>
      <c r="I32" s="106" t="str">
        <f t="shared" si="1"/>
        <v>0 0</v>
      </c>
      <c r="J32" s="109" t="str">
        <f>'参加申込書 女子'!E9</f>
        <v/>
      </c>
      <c r="K32" s="105">
        <f>'参加申込書 女子'!F9</f>
        <v>0</v>
      </c>
    </row>
    <row r="33" spans="1:11" x14ac:dyDescent="0.5">
      <c r="A33" s="106">
        <v>2</v>
      </c>
      <c r="B33" s="106">
        <f>所属団体情報!D7</f>
        <v>0</v>
      </c>
      <c r="C33" s="106" t="s">
        <v>111</v>
      </c>
      <c r="D33" s="106">
        <f>'参加申込書 女子'!B12</f>
        <v>0</v>
      </c>
      <c r="E33" s="106">
        <f>'参加申込書 女子'!C12</f>
        <v>0</v>
      </c>
      <c r="F33" s="106" t="str">
        <f t="shared" si="0"/>
        <v>0 0</v>
      </c>
      <c r="G33" s="106">
        <f>'参加申込書 女子'!B11</f>
        <v>0</v>
      </c>
      <c r="H33" s="106">
        <f>'参加申込書 女子'!C11</f>
        <v>0</v>
      </c>
      <c r="I33" s="106" t="str">
        <f t="shared" si="1"/>
        <v>0 0</v>
      </c>
      <c r="J33" s="109" t="str">
        <f>'参加申込書 女子'!E11</f>
        <v/>
      </c>
      <c r="K33" s="105">
        <f>'参加申込書 女子'!F11</f>
        <v>0</v>
      </c>
    </row>
    <row r="34" spans="1:11" x14ac:dyDescent="0.5">
      <c r="A34" s="106">
        <v>3</v>
      </c>
      <c r="B34" s="106">
        <f>所属団体情報!D7</f>
        <v>0</v>
      </c>
      <c r="C34" s="106" t="s">
        <v>111</v>
      </c>
      <c r="D34" s="106">
        <f>'参加申込書 女子'!B14</f>
        <v>0</v>
      </c>
      <c r="E34" s="106">
        <f>'参加申込書 女子'!C14</f>
        <v>0</v>
      </c>
      <c r="F34" s="106" t="str">
        <f t="shared" si="0"/>
        <v>0 0</v>
      </c>
      <c r="G34" s="106">
        <f>'参加申込書 女子'!B13</f>
        <v>0</v>
      </c>
      <c r="H34" s="106">
        <f>'参加申込書 女子'!C13</f>
        <v>0</v>
      </c>
      <c r="I34" s="106" t="str">
        <f t="shared" si="1"/>
        <v>0 0</v>
      </c>
      <c r="J34" s="109" t="str">
        <f>'参加申込書 女子'!E13</f>
        <v/>
      </c>
      <c r="K34" s="105">
        <f>'参加申込書 女子'!F13</f>
        <v>0</v>
      </c>
    </row>
    <row r="35" spans="1:11" x14ac:dyDescent="0.5">
      <c r="A35" s="106">
        <v>4</v>
      </c>
      <c r="B35" s="106">
        <f>所属団体情報!D7</f>
        <v>0</v>
      </c>
      <c r="C35" s="106" t="s">
        <v>111</v>
      </c>
      <c r="D35" s="106">
        <f>'参加申込書 女子'!B16</f>
        <v>0</v>
      </c>
      <c r="E35" s="106">
        <f>'参加申込書 女子'!C16</f>
        <v>0</v>
      </c>
      <c r="F35" s="106" t="str">
        <f t="shared" si="0"/>
        <v>0 0</v>
      </c>
      <c r="G35" s="106">
        <f>'参加申込書 女子'!B15</f>
        <v>0</v>
      </c>
      <c r="H35" s="106">
        <f>'参加申込書 女子'!C15</f>
        <v>0</v>
      </c>
      <c r="I35" s="106" t="str">
        <f t="shared" si="1"/>
        <v>0 0</v>
      </c>
      <c r="J35" s="109" t="str">
        <f>'参加申込書 女子'!E15</f>
        <v/>
      </c>
      <c r="K35" s="105">
        <f>'参加申込書 女子'!F15</f>
        <v>0</v>
      </c>
    </row>
    <row r="36" spans="1:11" x14ac:dyDescent="0.5">
      <c r="A36" s="106">
        <v>5</v>
      </c>
      <c r="B36" s="106">
        <f>所属団体情報!D7</f>
        <v>0</v>
      </c>
      <c r="C36" s="106" t="s">
        <v>111</v>
      </c>
      <c r="D36" s="106">
        <f>'参加申込書 女子'!B18</f>
        <v>0</v>
      </c>
      <c r="E36" s="106">
        <f>'参加申込書 女子'!C18</f>
        <v>0</v>
      </c>
      <c r="F36" s="106" t="str">
        <f t="shared" si="0"/>
        <v>0 0</v>
      </c>
      <c r="G36" s="106">
        <f>'参加申込書 女子'!B17</f>
        <v>0</v>
      </c>
      <c r="H36" s="106">
        <f>'参加申込書 女子'!C17</f>
        <v>0</v>
      </c>
      <c r="I36" s="106" t="str">
        <f t="shared" si="1"/>
        <v>0 0</v>
      </c>
      <c r="J36" s="109" t="str">
        <f>'参加申込書 女子'!E17</f>
        <v/>
      </c>
      <c r="K36" s="105">
        <f>'参加申込書 女子'!F17</f>
        <v>0</v>
      </c>
    </row>
    <row r="37" spans="1:11" x14ac:dyDescent="0.5">
      <c r="A37" s="106">
        <v>6</v>
      </c>
      <c r="B37" s="106">
        <f>所属団体情報!D7</f>
        <v>0</v>
      </c>
      <c r="C37" s="106" t="s">
        <v>111</v>
      </c>
      <c r="D37" s="106">
        <f>'参加申込書 女子'!B20</f>
        <v>0</v>
      </c>
      <c r="E37" s="106">
        <f>'参加申込書 女子'!C20</f>
        <v>0</v>
      </c>
      <c r="F37" s="106" t="str">
        <f t="shared" si="0"/>
        <v>0 0</v>
      </c>
      <c r="G37" s="106">
        <f>'参加申込書 女子'!B19</f>
        <v>0</v>
      </c>
      <c r="H37" s="106">
        <f>'参加申込書 女子'!C19</f>
        <v>0</v>
      </c>
      <c r="I37" s="106" t="str">
        <f t="shared" si="1"/>
        <v>0 0</v>
      </c>
      <c r="J37" s="109" t="str">
        <f>'参加申込書 女子'!E19</f>
        <v/>
      </c>
      <c r="K37" s="105">
        <f>'参加申込書 女子'!F19</f>
        <v>0</v>
      </c>
    </row>
    <row r="38" spans="1:11" x14ac:dyDescent="0.5">
      <c r="A38" s="106">
        <v>7</v>
      </c>
      <c r="B38" s="106">
        <f>所属団体情報!D7</f>
        <v>0</v>
      </c>
      <c r="C38" s="106" t="s">
        <v>111</v>
      </c>
      <c r="D38" s="106">
        <f>'参加申込書 女子'!B22</f>
        <v>0</v>
      </c>
      <c r="E38" s="106">
        <f>'参加申込書 女子'!C22</f>
        <v>0</v>
      </c>
      <c r="F38" s="106" t="str">
        <f t="shared" si="0"/>
        <v>0 0</v>
      </c>
      <c r="G38" s="106">
        <f>'参加申込書 女子'!B21</f>
        <v>0</v>
      </c>
      <c r="H38" s="106">
        <f>'参加申込書 女子'!C21</f>
        <v>0</v>
      </c>
      <c r="I38" s="106" t="str">
        <f t="shared" si="1"/>
        <v>0 0</v>
      </c>
      <c r="J38" s="109" t="str">
        <f>'参加申込書 女子'!E21</f>
        <v/>
      </c>
      <c r="K38" s="105">
        <f>'参加申込書 女子'!F21</f>
        <v>0</v>
      </c>
    </row>
    <row r="39" spans="1:11" x14ac:dyDescent="0.5">
      <c r="A39" s="106">
        <v>8</v>
      </c>
      <c r="B39" s="106">
        <f>所属団体情報!D7</f>
        <v>0</v>
      </c>
      <c r="C39" s="106" t="s">
        <v>111</v>
      </c>
      <c r="D39" s="106">
        <f>'参加申込書 女子'!B24</f>
        <v>0</v>
      </c>
      <c r="E39" s="106">
        <f>'参加申込書 女子'!C24</f>
        <v>0</v>
      </c>
      <c r="F39" s="106" t="str">
        <f t="shared" si="0"/>
        <v>0 0</v>
      </c>
      <c r="G39" s="106">
        <f>'参加申込書 女子'!B23</f>
        <v>0</v>
      </c>
      <c r="H39" s="106">
        <f>'参加申込書 女子'!C23</f>
        <v>0</v>
      </c>
      <c r="I39" s="106" t="str">
        <f t="shared" si="1"/>
        <v>0 0</v>
      </c>
      <c r="J39" s="109" t="str">
        <f>'参加申込書 女子'!E23</f>
        <v/>
      </c>
      <c r="K39" s="105">
        <f>'参加申込書 女子'!F23</f>
        <v>0</v>
      </c>
    </row>
    <row r="40" spans="1:11" x14ac:dyDescent="0.5">
      <c r="A40" s="106">
        <v>9</v>
      </c>
      <c r="B40" s="106">
        <f>所属団体情報!D7</f>
        <v>0</v>
      </c>
      <c r="C40" s="106" t="s">
        <v>111</v>
      </c>
      <c r="D40" s="106">
        <f>'参加申込書 女子'!B26</f>
        <v>0</v>
      </c>
      <c r="E40" s="106">
        <f>'参加申込書 女子'!C26</f>
        <v>0</v>
      </c>
      <c r="F40" s="106" t="str">
        <f t="shared" si="0"/>
        <v>0 0</v>
      </c>
      <c r="G40" s="106">
        <f>'参加申込書 女子'!B25</f>
        <v>0</v>
      </c>
      <c r="H40" s="106">
        <f>'参加申込書 女子'!C25</f>
        <v>0</v>
      </c>
      <c r="I40" s="106" t="str">
        <f t="shared" si="1"/>
        <v>0 0</v>
      </c>
      <c r="J40" s="109" t="str">
        <f>'参加申込書 女子'!E25</f>
        <v/>
      </c>
      <c r="K40" s="105">
        <f>'参加申込書 女子'!F25</f>
        <v>0</v>
      </c>
    </row>
    <row r="41" spans="1:11" x14ac:dyDescent="0.5">
      <c r="A41" s="106">
        <v>10</v>
      </c>
      <c r="B41" s="106">
        <f>所属団体情報!D7</f>
        <v>0</v>
      </c>
      <c r="C41" s="106" t="s">
        <v>111</v>
      </c>
      <c r="D41" s="106">
        <f>'参加申込書 女子'!B28</f>
        <v>0</v>
      </c>
      <c r="E41" s="106">
        <f>'参加申込書 女子'!C28</f>
        <v>0</v>
      </c>
      <c r="F41" s="106" t="str">
        <f t="shared" si="0"/>
        <v>0 0</v>
      </c>
      <c r="G41" s="106">
        <f>'参加申込書 女子'!B27</f>
        <v>0</v>
      </c>
      <c r="H41" s="106">
        <f>'参加申込書 女子'!C27</f>
        <v>0</v>
      </c>
      <c r="I41" s="106" t="str">
        <f t="shared" si="1"/>
        <v>0 0</v>
      </c>
      <c r="J41" s="109" t="str">
        <f>'参加申込書 女子'!E27</f>
        <v/>
      </c>
      <c r="K41" s="105">
        <f>'参加申込書 女子'!F27</f>
        <v>0</v>
      </c>
    </row>
    <row r="42" spans="1:11" x14ac:dyDescent="0.5">
      <c r="A42" s="106">
        <v>11</v>
      </c>
      <c r="B42" s="106">
        <f>所属団体情報!D7</f>
        <v>0</v>
      </c>
      <c r="C42" s="106" t="s">
        <v>111</v>
      </c>
      <c r="D42" s="106">
        <f>'参加申込書 女子'!B30</f>
        <v>0</v>
      </c>
      <c r="E42" s="106">
        <f>'参加申込書 女子'!C30</f>
        <v>0</v>
      </c>
      <c r="F42" s="106" t="str">
        <f t="shared" si="0"/>
        <v>0 0</v>
      </c>
      <c r="G42" s="106">
        <f>'参加申込書 女子'!B29</f>
        <v>0</v>
      </c>
      <c r="H42" s="106">
        <f>'参加申込書 女子'!C29</f>
        <v>0</v>
      </c>
      <c r="I42" s="106" t="str">
        <f t="shared" si="1"/>
        <v>0 0</v>
      </c>
      <c r="J42" s="109" t="str">
        <f>'参加申込書 女子'!E29</f>
        <v/>
      </c>
      <c r="K42" s="105">
        <f>'参加申込書 女子'!F29</f>
        <v>0</v>
      </c>
    </row>
    <row r="43" spans="1:11" x14ac:dyDescent="0.5">
      <c r="A43" s="106">
        <v>12</v>
      </c>
      <c r="B43" s="106">
        <f>所属団体情報!D7</f>
        <v>0</v>
      </c>
      <c r="C43" s="106" t="s">
        <v>111</v>
      </c>
      <c r="D43" s="106">
        <f>'参加申込書 女子'!B32</f>
        <v>0</v>
      </c>
      <c r="E43" s="106">
        <f>'参加申込書 女子'!C32</f>
        <v>0</v>
      </c>
      <c r="F43" s="106" t="str">
        <f t="shared" si="0"/>
        <v>0 0</v>
      </c>
      <c r="G43" s="106">
        <f>'参加申込書 女子'!B31</f>
        <v>0</v>
      </c>
      <c r="H43" s="106">
        <f>'参加申込書 女子'!C31</f>
        <v>0</v>
      </c>
      <c r="I43" s="106" t="str">
        <f t="shared" si="1"/>
        <v>0 0</v>
      </c>
      <c r="J43" s="109" t="str">
        <f>'参加申込書 女子'!E31</f>
        <v/>
      </c>
      <c r="K43" s="105">
        <f>'参加申込書 女子'!F31</f>
        <v>0</v>
      </c>
    </row>
    <row r="44" spans="1:11" x14ac:dyDescent="0.5">
      <c r="A44" s="106">
        <v>13</v>
      </c>
      <c r="B44" s="106">
        <f>所属団体情報!D7</f>
        <v>0</v>
      </c>
      <c r="C44" s="106" t="s">
        <v>111</v>
      </c>
      <c r="D44" s="106">
        <f>'参加申込書 女子'!B34</f>
        <v>0</v>
      </c>
      <c r="E44" s="106">
        <f>'参加申込書 女子'!C34</f>
        <v>0</v>
      </c>
      <c r="F44" s="106" t="str">
        <f t="shared" si="0"/>
        <v>0 0</v>
      </c>
      <c r="G44" s="106">
        <f>'参加申込書 女子'!B33</f>
        <v>0</v>
      </c>
      <c r="H44" s="106">
        <f>'参加申込書 女子'!C33</f>
        <v>0</v>
      </c>
      <c r="I44" s="106" t="str">
        <f t="shared" si="1"/>
        <v>0 0</v>
      </c>
      <c r="J44" s="109" t="str">
        <f>'参加申込書 女子'!E33</f>
        <v/>
      </c>
      <c r="K44" s="105">
        <f>'参加申込書 女子'!F33</f>
        <v>0</v>
      </c>
    </row>
    <row r="45" spans="1:11" x14ac:dyDescent="0.5">
      <c r="A45" s="106">
        <v>14</v>
      </c>
      <c r="B45" s="106">
        <f>所属団体情報!D7</f>
        <v>0</v>
      </c>
      <c r="C45" s="106" t="s">
        <v>111</v>
      </c>
      <c r="D45" s="106">
        <f>'参加申込書 女子'!B36</f>
        <v>0</v>
      </c>
      <c r="E45" s="106">
        <f>'参加申込書 女子'!C36</f>
        <v>0</v>
      </c>
      <c r="F45" s="106" t="str">
        <f t="shared" si="0"/>
        <v>0 0</v>
      </c>
      <c r="G45" s="106">
        <f>'参加申込書 女子'!B35</f>
        <v>0</v>
      </c>
      <c r="H45" s="106">
        <f>'参加申込書 女子'!C35</f>
        <v>0</v>
      </c>
      <c r="I45" s="106" t="str">
        <f t="shared" si="1"/>
        <v>0 0</v>
      </c>
      <c r="J45" s="109" t="str">
        <f>'参加申込書 女子'!E35</f>
        <v/>
      </c>
      <c r="K45" s="105">
        <f>'参加申込書 女子'!F35</f>
        <v>0</v>
      </c>
    </row>
    <row r="46" spans="1:11" x14ac:dyDescent="0.5">
      <c r="A46" s="106">
        <v>15</v>
      </c>
      <c r="B46" s="106">
        <f>所属団体情報!D7</f>
        <v>0</v>
      </c>
      <c r="C46" s="106" t="s">
        <v>111</v>
      </c>
      <c r="D46" s="106">
        <f>'参加申込書 女子'!B38</f>
        <v>0</v>
      </c>
      <c r="E46" s="106">
        <f>'参加申込書 女子'!C38</f>
        <v>0</v>
      </c>
      <c r="F46" s="106" t="str">
        <f t="shared" si="0"/>
        <v>0 0</v>
      </c>
      <c r="G46" s="106">
        <f>'参加申込書 女子'!B37</f>
        <v>0</v>
      </c>
      <c r="H46" s="106">
        <f>'参加申込書 女子'!C37</f>
        <v>0</v>
      </c>
      <c r="I46" s="106" t="str">
        <f t="shared" si="1"/>
        <v>0 0</v>
      </c>
      <c r="J46" s="109" t="str">
        <f>'参加申込書 女子'!E37</f>
        <v/>
      </c>
      <c r="K46" s="105">
        <f>'参加申込書 女子'!F37</f>
        <v>0</v>
      </c>
    </row>
    <row r="47" spans="1:11" x14ac:dyDescent="0.5">
      <c r="A47" s="106">
        <v>16</v>
      </c>
      <c r="B47" s="106">
        <f>所属団体情報!D7</f>
        <v>0</v>
      </c>
      <c r="C47" s="106" t="s">
        <v>111</v>
      </c>
      <c r="D47" s="106">
        <f>'参加申込書 女子'!B40</f>
        <v>0</v>
      </c>
      <c r="E47" s="106">
        <f>'参加申込書 女子'!C40</f>
        <v>0</v>
      </c>
      <c r="F47" s="106" t="str">
        <f t="shared" si="0"/>
        <v>0 0</v>
      </c>
      <c r="G47" s="106">
        <f>'参加申込書 女子'!B39</f>
        <v>0</v>
      </c>
      <c r="H47" s="106">
        <f>'参加申込書 女子'!C39</f>
        <v>0</v>
      </c>
      <c r="I47" s="106" t="str">
        <f t="shared" si="1"/>
        <v>0 0</v>
      </c>
      <c r="J47" s="109" t="str">
        <f>'参加申込書 女子'!E39</f>
        <v/>
      </c>
      <c r="K47" s="105">
        <f>'参加申込書 女子'!F39</f>
        <v>0</v>
      </c>
    </row>
    <row r="48" spans="1:11" x14ac:dyDescent="0.5">
      <c r="A48" s="106">
        <v>17</v>
      </c>
      <c r="B48" s="106">
        <f>所属団体情報!D7</f>
        <v>0</v>
      </c>
      <c r="C48" s="106" t="s">
        <v>111</v>
      </c>
      <c r="D48" s="106">
        <f>'参加申込書 女子'!B42</f>
        <v>0</v>
      </c>
      <c r="E48" s="106">
        <f>'参加申込書 女子'!C42</f>
        <v>0</v>
      </c>
      <c r="F48" s="106" t="str">
        <f t="shared" si="0"/>
        <v>0 0</v>
      </c>
      <c r="G48" s="106">
        <f>'参加申込書 女子'!B41</f>
        <v>0</v>
      </c>
      <c r="H48" s="106">
        <f>'参加申込書 女子'!C41</f>
        <v>0</v>
      </c>
      <c r="I48" s="106" t="str">
        <f t="shared" si="1"/>
        <v>0 0</v>
      </c>
      <c r="J48" s="109" t="str">
        <f>'参加申込書 女子'!E41</f>
        <v/>
      </c>
      <c r="K48" s="105">
        <f>'参加申込書 女子'!F41</f>
        <v>0</v>
      </c>
    </row>
    <row r="49" spans="1:11" x14ac:dyDescent="0.5">
      <c r="A49" s="106">
        <v>18</v>
      </c>
      <c r="B49" s="106">
        <f>所属団体情報!D7</f>
        <v>0</v>
      </c>
      <c r="C49" s="106" t="s">
        <v>111</v>
      </c>
      <c r="D49" s="106">
        <f>'参加申込書 女子'!B44</f>
        <v>0</v>
      </c>
      <c r="E49" s="106">
        <f>'参加申込書 女子'!C44</f>
        <v>0</v>
      </c>
      <c r="F49" s="106" t="str">
        <f t="shared" si="0"/>
        <v>0 0</v>
      </c>
      <c r="G49" s="106">
        <f>'参加申込書 女子'!B43</f>
        <v>0</v>
      </c>
      <c r="H49" s="106">
        <f>'参加申込書 女子'!C43</f>
        <v>0</v>
      </c>
      <c r="I49" s="106" t="str">
        <f t="shared" si="1"/>
        <v>0 0</v>
      </c>
      <c r="J49" s="109" t="str">
        <f>'参加申込書 女子'!E43</f>
        <v/>
      </c>
      <c r="K49" s="105">
        <f>'参加申込書 女子'!F43</f>
        <v>0</v>
      </c>
    </row>
    <row r="50" spans="1:11" x14ac:dyDescent="0.5">
      <c r="A50" s="106">
        <v>19</v>
      </c>
      <c r="B50" s="106">
        <f>所属団体情報!D7</f>
        <v>0</v>
      </c>
      <c r="C50" s="106" t="s">
        <v>111</v>
      </c>
      <c r="D50" s="106">
        <f>'参加申込書 女子'!B46</f>
        <v>0</v>
      </c>
      <c r="E50" s="106">
        <f>'参加申込書 女子'!C46</f>
        <v>0</v>
      </c>
      <c r="F50" s="106" t="str">
        <f t="shared" si="0"/>
        <v>0 0</v>
      </c>
      <c r="G50" s="106">
        <f>'参加申込書 女子'!B45</f>
        <v>0</v>
      </c>
      <c r="H50" s="106">
        <f>'参加申込書 女子'!C45</f>
        <v>0</v>
      </c>
      <c r="I50" s="106" t="str">
        <f t="shared" si="1"/>
        <v>0 0</v>
      </c>
      <c r="J50" s="109" t="str">
        <f>'参加申込書 女子'!E45</f>
        <v/>
      </c>
      <c r="K50" s="105">
        <f>'参加申込書 女子'!F45</f>
        <v>0</v>
      </c>
    </row>
    <row r="51" spans="1:11" x14ac:dyDescent="0.5">
      <c r="A51" s="106">
        <v>20</v>
      </c>
      <c r="B51" s="106">
        <f>所属団体情報!D7</f>
        <v>0</v>
      </c>
      <c r="C51" s="106" t="s">
        <v>111</v>
      </c>
      <c r="D51" s="106">
        <f>'参加申込書 女子'!B48</f>
        <v>0</v>
      </c>
      <c r="E51" s="106">
        <f>'参加申込書 女子'!C48</f>
        <v>0</v>
      </c>
      <c r="F51" s="106" t="str">
        <f t="shared" si="0"/>
        <v>0 0</v>
      </c>
      <c r="G51" s="106">
        <f>'参加申込書 女子'!B47</f>
        <v>0</v>
      </c>
      <c r="H51" s="106">
        <f>'参加申込書 女子'!C47</f>
        <v>0</v>
      </c>
      <c r="I51" s="106" t="str">
        <f t="shared" si="1"/>
        <v>0 0</v>
      </c>
      <c r="J51" s="109" t="str">
        <f>'参加申込書 女子'!E47</f>
        <v/>
      </c>
      <c r="K51" s="105">
        <f>'参加申込書 女子'!F47</f>
        <v>0</v>
      </c>
    </row>
    <row r="52" spans="1:11" x14ac:dyDescent="0.5">
      <c r="A52" s="106">
        <v>21</v>
      </c>
      <c r="B52" s="106">
        <f>所属団体情報!D7</f>
        <v>0</v>
      </c>
      <c r="C52" s="106" t="s">
        <v>111</v>
      </c>
      <c r="D52" s="106" t="e">
        <f>'参加申込書 女子'!#REF!</f>
        <v>#REF!</v>
      </c>
      <c r="E52" s="106" t="e">
        <f>'参加申込書 女子'!#REF!</f>
        <v>#REF!</v>
      </c>
      <c r="F52" s="106" t="e">
        <f t="shared" si="0"/>
        <v>#REF!</v>
      </c>
      <c r="G52" s="106" t="e">
        <f>'参加申込書 女子'!#REF!</f>
        <v>#REF!</v>
      </c>
      <c r="H52" s="106" t="e">
        <f>'参加申込書 女子'!#REF!</f>
        <v>#REF!</v>
      </c>
      <c r="I52" s="106" t="e">
        <f t="shared" si="1"/>
        <v>#REF!</v>
      </c>
      <c r="J52" s="109" t="e">
        <f>'参加申込書 女子'!#REF!</f>
        <v>#REF!</v>
      </c>
      <c r="K52" s="105" t="e">
        <f>'参加申込書 女子'!#REF!</f>
        <v>#REF!</v>
      </c>
    </row>
    <row r="53" spans="1:11" x14ac:dyDescent="0.5">
      <c r="A53" s="106">
        <v>22</v>
      </c>
      <c r="B53" s="106">
        <f>所属団体情報!D7</f>
        <v>0</v>
      </c>
      <c r="C53" s="106" t="s">
        <v>111</v>
      </c>
      <c r="D53" s="106" t="e">
        <f>'参加申込書 女子'!#REF!</f>
        <v>#REF!</v>
      </c>
      <c r="E53" s="106" t="e">
        <f>'参加申込書 女子'!#REF!</f>
        <v>#REF!</v>
      </c>
      <c r="F53" s="106" t="e">
        <f t="shared" si="0"/>
        <v>#REF!</v>
      </c>
      <c r="G53" s="106" t="e">
        <f>'参加申込書 女子'!#REF!</f>
        <v>#REF!</v>
      </c>
      <c r="H53" s="106" t="e">
        <f>'参加申込書 女子'!#REF!</f>
        <v>#REF!</v>
      </c>
      <c r="I53" s="106" t="e">
        <f t="shared" si="1"/>
        <v>#REF!</v>
      </c>
      <c r="J53" s="109" t="e">
        <f>'参加申込書 女子'!#REF!</f>
        <v>#REF!</v>
      </c>
      <c r="K53" s="105" t="e">
        <f>'参加申込書 女子'!#REF!</f>
        <v>#REF!</v>
      </c>
    </row>
    <row r="54" spans="1:11" x14ac:dyDescent="0.5">
      <c r="A54" s="106">
        <v>23</v>
      </c>
      <c r="B54" s="106">
        <f>所属団体情報!D7</f>
        <v>0</v>
      </c>
      <c r="C54" s="106" t="s">
        <v>111</v>
      </c>
      <c r="D54" s="106" t="e">
        <f>'参加申込書 女子'!#REF!</f>
        <v>#REF!</v>
      </c>
      <c r="E54" s="106" t="e">
        <f>'参加申込書 女子'!#REF!</f>
        <v>#REF!</v>
      </c>
      <c r="F54" s="106" t="e">
        <f t="shared" si="0"/>
        <v>#REF!</v>
      </c>
      <c r="G54" s="106" t="e">
        <f>'参加申込書 女子'!#REF!</f>
        <v>#REF!</v>
      </c>
      <c r="H54" s="106" t="e">
        <f>'参加申込書 女子'!#REF!</f>
        <v>#REF!</v>
      </c>
      <c r="I54" s="106" t="e">
        <f t="shared" si="1"/>
        <v>#REF!</v>
      </c>
      <c r="J54" s="109" t="e">
        <f>'参加申込書 女子'!#REF!</f>
        <v>#REF!</v>
      </c>
      <c r="K54" s="105" t="e">
        <f>'参加申込書 女子'!#REF!</f>
        <v>#REF!</v>
      </c>
    </row>
    <row r="55" spans="1:11" x14ac:dyDescent="0.5">
      <c r="A55" s="106">
        <v>24</v>
      </c>
      <c r="B55" s="106">
        <f>所属団体情報!D7</f>
        <v>0</v>
      </c>
      <c r="C55" s="106" t="s">
        <v>111</v>
      </c>
      <c r="D55" s="106" t="e">
        <f>'参加申込書 女子'!#REF!</f>
        <v>#REF!</v>
      </c>
      <c r="E55" s="106" t="e">
        <f>'参加申込書 女子'!#REF!</f>
        <v>#REF!</v>
      </c>
      <c r="F55" s="106" t="e">
        <f t="shared" si="0"/>
        <v>#REF!</v>
      </c>
      <c r="G55" s="106" t="e">
        <f>'参加申込書 女子'!#REF!</f>
        <v>#REF!</v>
      </c>
      <c r="H55" s="106" t="e">
        <f>'参加申込書 女子'!#REF!</f>
        <v>#REF!</v>
      </c>
      <c r="I55" s="106" t="e">
        <f t="shared" si="1"/>
        <v>#REF!</v>
      </c>
      <c r="J55" s="109" t="e">
        <f>'参加申込書 女子'!#REF!</f>
        <v>#REF!</v>
      </c>
      <c r="K55" s="105" t="e">
        <f>'参加申込書 女子'!#REF!</f>
        <v>#REF!</v>
      </c>
    </row>
    <row r="56" spans="1:11" x14ac:dyDescent="0.5">
      <c r="A56" s="106">
        <v>25</v>
      </c>
      <c r="B56" s="106">
        <f>所属団体情報!D7</f>
        <v>0</v>
      </c>
      <c r="C56" s="106" t="s">
        <v>111</v>
      </c>
      <c r="D56" s="106" t="e">
        <f>'参加申込書 女子'!#REF!</f>
        <v>#REF!</v>
      </c>
      <c r="E56" s="106" t="e">
        <f>'参加申込書 女子'!#REF!</f>
        <v>#REF!</v>
      </c>
      <c r="F56" s="106" t="e">
        <f t="shared" si="0"/>
        <v>#REF!</v>
      </c>
      <c r="G56" s="106" t="e">
        <f>'参加申込書 女子'!#REF!</f>
        <v>#REF!</v>
      </c>
      <c r="H56" s="106" t="e">
        <f>'参加申込書 女子'!#REF!</f>
        <v>#REF!</v>
      </c>
      <c r="I56" s="106" t="e">
        <f t="shared" si="1"/>
        <v>#REF!</v>
      </c>
      <c r="J56" s="109" t="e">
        <f>'参加申込書 女子'!#REF!</f>
        <v>#REF!</v>
      </c>
      <c r="K56" s="105" t="e">
        <f>'参加申込書 女子'!#REF!</f>
        <v>#REF!</v>
      </c>
    </row>
    <row r="57" spans="1:11" x14ac:dyDescent="0.5">
      <c r="A57" s="106">
        <v>26</v>
      </c>
      <c r="B57" s="106">
        <f>所属団体情報!D7</f>
        <v>0</v>
      </c>
      <c r="C57" s="106" t="s">
        <v>111</v>
      </c>
      <c r="D57" s="106" t="e">
        <f>'参加申込書 女子'!#REF!</f>
        <v>#REF!</v>
      </c>
      <c r="E57" s="106" t="e">
        <f>'参加申込書 女子'!#REF!</f>
        <v>#REF!</v>
      </c>
      <c r="F57" s="106" t="e">
        <f t="shared" si="0"/>
        <v>#REF!</v>
      </c>
      <c r="G57" s="106" t="e">
        <f>'参加申込書 女子'!#REF!</f>
        <v>#REF!</v>
      </c>
      <c r="H57" s="106" t="e">
        <f>'参加申込書 女子'!#REF!</f>
        <v>#REF!</v>
      </c>
      <c r="I57" s="106" t="e">
        <f t="shared" si="1"/>
        <v>#REF!</v>
      </c>
      <c r="J57" s="109" t="e">
        <f>'参加申込書 女子'!#REF!</f>
        <v>#REF!</v>
      </c>
      <c r="K57" s="105" t="e">
        <f>'参加申込書 女子'!#REF!</f>
        <v>#REF!</v>
      </c>
    </row>
    <row r="58" spans="1:11" x14ac:dyDescent="0.5">
      <c r="A58" s="106">
        <v>27</v>
      </c>
      <c r="B58" s="106">
        <f>所属団体情報!D7</f>
        <v>0</v>
      </c>
      <c r="C58" s="106" t="s">
        <v>111</v>
      </c>
      <c r="D58" s="106" t="e">
        <f>'参加申込書 女子'!#REF!</f>
        <v>#REF!</v>
      </c>
      <c r="E58" s="106" t="e">
        <f>'参加申込書 女子'!#REF!</f>
        <v>#REF!</v>
      </c>
      <c r="F58" s="106" t="e">
        <f t="shared" si="0"/>
        <v>#REF!</v>
      </c>
      <c r="G58" s="106" t="e">
        <f>'参加申込書 女子'!#REF!</f>
        <v>#REF!</v>
      </c>
      <c r="H58" s="106" t="e">
        <f>'参加申込書 女子'!#REF!</f>
        <v>#REF!</v>
      </c>
      <c r="I58" s="106" t="e">
        <f t="shared" si="1"/>
        <v>#REF!</v>
      </c>
      <c r="J58" s="109" t="e">
        <f>'参加申込書 女子'!#REF!</f>
        <v>#REF!</v>
      </c>
      <c r="K58" s="105" t="e">
        <f>'参加申込書 女子'!#REF!</f>
        <v>#REF!</v>
      </c>
    </row>
    <row r="59" spans="1:11" x14ac:dyDescent="0.5">
      <c r="A59" s="106">
        <v>28</v>
      </c>
      <c r="B59" s="106">
        <f>所属団体情報!D7</f>
        <v>0</v>
      </c>
      <c r="C59" s="106" t="s">
        <v>111</v>
      </c>
      <c r="D59" s="106" t="e">
        <f>'参加申込書 女子'!#REF!</f>
        <v>#REF!</v>
      </c>
      <c r="E59" s="106" t="e">
        <f>'参加申込書 女子'!#REF!</f>
        <v>#REF!</v>
      </c>
      <c r="F59" s="106" t="e">
        <f t="shared" si="0"/>
        <v>#REF!</v>
      </c>
      <c r="G59" s="106" t="e">
        <f>'参加申込書 女子'!#REF!</f>
        <v>#REF!</v>
      </c>
      <c r="H59" s="106" t="e">
        <f>'参加申込書 女子'!#REF!</f>
        <v>#REF!</v>
      </c>
      <c r="I59" s="106" t="e">
        <f t="shared" si="1"/>
        <v>#REF!</v>
      </c>
      <c r="J59" s="109" t="e">
        <f>'参加申込書 女子'!#REF!</f>
        <v>#REF!</v>
      </c>
      <c r="K59" s="105" t="e">
        <f>'参加申込書 女子'!#REF!</f>
        <v>#REF!</v>
      </c>
    </row>
    <row r="60" spans="1:11" x14ac:dyDescent="0.5">
      <c r="A60" s="106">
        <v>29</v>
      </c>
      <c r="B60" s="106">
        <f>所属団体情報!D7</f>
        <v>0</v>
      </c>
      <c r="C60" s="106" t="s">
        <v>111</v>
      </c>
      <c r="D60" s="106" t="e">
        <f>'参加申込書 女子'!#REF!</f>
        <v>#REF!</v>
      </c>
      <c r="E60" s="106" t="e">
        <f>'参加申込書 女子'!#REF!</f>
        <v>#REF!</v>
      </c>
      <c r="F60" s="106" t="e">
        <f t="shared" si="0"/>
        <v>#REF!</v>
      </c>
      <c r="G60" s="106" t="e">
        <f>'参加申込書 女子'!#REF!</f>
        <v>#REF!</v>
      </c>
      <c r="H60" s="106" t="e">
        <f>'参加申込書 女子'!#REF!</f>
        <v>#REF!</v>
      </c>
      <c r="I60" s="106" t="e">
        <f t="shared" si="1"/>
        <v>#REF!</v>
      </c>
      <c r="J60" s="109" t="e">
        <f>'参加申込書 女子'!#REF!</f>
        <v>#REF!</v>
      </c>
      <c r="K60" s="105" t="e">
        <f>'参加申込書 女子'!#REF!</f>
        <v>#REF!</v>
      </c>
    </row>
    <row r="61" spans="1:11" x14ac:dyDescent="0.5">
      <c r="A61" s="106">
        <v>30</v>
      </c>
      <c r="B61" s="106">
        <f>所属団体情報!D7</f>
        <v>0</v>
      </c>
      <c r="C61" s="106" t="s">
        <v>111</v>
      </c>
      <c r="D61" s="106" t="e">
        <f>'参加申込書 女子'!#REF!</f>
        <v>#REF!</v>
      </c>
      <c r="E61" s="106" t="e">
        <f>'参加申込書 女子'!#REF!</f>
        <v>#REF!</v>
      </c>
      <c r="F61" s="106" t="e">
        <f t="shared" si="0"/>
        <v>#REF!</v>
      </c>
      <c r="G61" s="106" t="e">
        <f>'参加申込書 女子'!#REF!</f>
        <v>#REF!</v>
      </c>
      <c r="H61" s="106" t="e">
        <f>'参加申込書 女子'!#REF!</f>
        <v>#REF!</v>
      </c>
      <c r="I61" s="106" t="e">
        <f t="shared" si="1"/>
        <v>#REF!</v>
      </c>
      <c r="J61" s="109" t="e">
        <f>'参加申込書 女子'!#REF!</f>
        <v>#REF!</v>
      </c>
      <c r="K61" s="105" t="e">
        <f>'参加申込書 女子'!#REF!</f>
        <v>#REF!</v>
      </c>
    </row>
  </sheetData>
  <sheetProtection algorithmName="SHA-512" hashValue="00ZlPVh6Nqj+QtSsJaI3bk1ScBCk0QXe6AvrutkCzMBNSzN5GVBmdyXckZy1w5XYT2Pb4z6haC/m1ZHiPHY8ZQ==" saltValue="YPa3UI161bEzTuNIhEKiJg==" spinCount="100000" sheet="1" selectLockedCells="1"/>
  <sortState xmlns:xlrd2="http://schemas.microsoft.com/office/spreadsheetml/2017/richdata2" ref="M9:N68">
    <sortCondition ref="N9:N68"/>
  </sortState>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K49"/>
  <sheetViews>
    <sheetView showGridLines="0" zoomScaleNormal="100" workbookViewId="0">
      <selection activeCell="F9" sqref="F9:F10"/>
    </sheetView>
  </sheetViews>
  <sheetFormatPr defaultColWidth="8.77734375" defaultRowHeight="17.399999999999999" x14ac:dyDescent="0.5"/>
  <cols>
    <col min="1" max="1" width="4.33203125" style="7" customWidth="1"/>
    <col min="2" max="3" width="14.109375" style="7" customWidth="1"/>
    <col min="4" max="4" width="19.77734375" style="10" customWidth="1"/>
    <col min="5" max="5" width="16" style="7" bestFit="1" customWidth="1"/>
    <col min="6" max="7" width="16" style="7" customWidth="1"/>
    <col min="8" max="8" width="13.6640625" style="7" customWidth="1"/>
    <col min="9" max="9" width="7.6640625" style="27" hidden="1" customWidth="1"/>
    <col min="10" max="10" width="8.77734375" style="27" hidden="1" customWidth="1"/>
    <col min="11" max="16384" width="8.77734375" style="7"/>
  </cols>
  <sheetData>
    <row r="1" spans="1:11" ht="29.25" customHeight="1" x14ac:dyDescent="0.5">
      <c r="A1" s="214">
        <f>所属団体情報!$D$7</f>
        <v>0</v>
      </c>
      <c r="B1" s="214"/>
      <c r="C1" s="214"/>
      <c r="D1" s="214"/>
      <c r="E1" s="214"/>
      <c r="F1" s="214"/>
      <c r="G1" s="214"/>
      <c r="H1" s="171"/>
    </row>
    <row r="2" spans="1:11" ht="8.25" customHeight="1" thickBot="1" x14ac:dyDescent="0.55000000000000004">
      <c r="A2" s="25"/>
      <c r="B2" s="25"/>
      <c r="C2" s="25"/>
      <c r="D2" s="25"/>
      <c r="E2" s="25"/>
      <c r="F2" s="25"/>
      <c r="G2" s="25"/>
      <c r="H2" s="25"/>
    </row>
    <row r="3" spans="1:11" ht="15" customHeight="1" x14ac:dyDescent="0.5">
      <c r="A3" s="25"/>
      <c r="B3" s="211" t="s">
        <v>165</v>
      </c>
      <c r="C3" s="212"/>
      <c r="D3" s="213"/>
      <c r="E3" s="46" t="s">
        <v>179</v>
      </c>
      <c r="F3" s="47" t="s">
        <v>180</v>
      </c>
      <c r="G3" s="48" t="s">
        <v>74</v>
      </c>
      <c r="H3" s="175"/>
      <c r="I3" s="177"/>
      <c r="K3" s="35"/>
    </row>
    <row r="4" spans="1:11" ht="15" customHeight="1" thickBot="1" x14ac:dyDescent="0.55000000000000004">
      <c r="A4" s="25"/>
      <c r="B4" s="212"/>
      <c r="C4" s="212"/>
      <c r="D4" s="213"/>
      <c r="E4" s="29">
        <f>COUNTIF(F7:F48,"Ds")</f>
        <v>0</v>
      </c>
      <c r="F4" s="30">
        <f>COUNTIF(F7:F48,"Dj")</f>
        <v>0</v>
      </c>
      <c r="G4" s="31">
        <f>COUNTIF(F7:F48,"E")</f>
        <v>0</v>
      </c>
      <c r="H4" s="176"/>
      <c r="I4" s="174"/>
      <c r="K4" s="35"/>
    </row>
    <row r="5" spans="1:11" ht="22.5" customHeight="1" x14ac:dyDescent="0.5">
      <c r="A5" s="18"/>
      <c r="B5" s="9" t="s">
        <v>134</v>
      </c>
      <c r="C5" s="9"/>
      <c r="D5" s="26"/>
      <c r="E5" s="9"/>
      <c r="F5" s="9"/>
      <c r="G5" s="9"/>
      <c r="H5" s="9"/>
      <c r="I5" s="28"/>
    </row>
    <row r="6" spans="1:11" ht="25.95" customHeight="1" thickBot="1" x14ac:dyDescent="0.55000000000000004">
      <c r="A6" s="230" t="s">
        <v>37</v>
      </c>
      <c r="B6" s="231"/>
      <c r="C6" s="231"/>
      <c r="D6" s="231"/>
      <c r="E6" s="231"/>
      <c r="F6" s="231"/>
      <c r="G6" s="231"/>
      <c r="H6" s="232"/>
      <c r="I6" s="104"/>
      <c r="J6" s="104"/>
    </row>
    <row r="7" spans="1:11" ht="18" customHeight="1" thickTop="1" x14ac:dyDescent="0.5">
      <c r="A7" s="215" t="s">
        <v>0</v>
      </c>
      <c r="B7" s="223" t="s">
        <v>2</v>
      </c>
      <c r="C7" s="224"/>
      <c r="D7" s="172" t="s">
        <v>34</v>
      </c>
      <c r="E7" s="32">
        <v>44926</v>
      </c>
      <c r="F7" s="217" t="s">
        <v>42</v>
      </c>
      <c r="G7" s="219" t="s">
        <v>90</v>
      </c>
      <c r="H7" s="233" t="s">
        <v>187</v>
      </c>
      <c r="I7" s="62"/>
      <c r="J7" s="62"/>
    </row>
    <row r="8" spans="1:11" ht="30" customHeight="1" x14ac:dyDescent="0.5">
      <c r="A8" s="216"/>
      <c r="B8" s="221" t="s">
        <v>43</v>
      </c>
      <c r="C8" s="222"/>
      <c r="D8" s="173" t="s">
        <v>41</v>
      </c>
      <c r="E8" s="33" t="s">
        <v>35</v>
      </c>
      <c r="F8" s="218"/>
      <c r="G8" s="220"/>
      <c r="H8" s="234"/>
      <c r="I8" s="62"/>
      <c r="J8" s="62"/>
    </row>
    <row r="9" spans="1:11" s="13" customFormat="1" ht="17.25" customHeight="1" x14ac:dyDescent="0.5">
      <c r="A9" s="197">
        <v>1</v>
      </c>
      <c r="B9" s="12"/>
      <c r="C9" s="12"/>
      <c r="D9" s="201"/>
      <c r="E9" s="203" t="str">
        <f>IF(D9="","",DATEDIF(D9,$E$7,"Y"))</f>
        <v/>
      </c>
      <c r="F9" s="227"/>
      <c r="G9" s="228"/>
      <c r="H9" s="229"/>
      <c r="I9" s="112">
        <f>COUNTA(B9:D10,G9)</f>
        <v>0</v>
      </c>
      <c r="J9" s="113">
        <f>IF(I9=7,1,0)</f>
        <v>0</v>
      </c>
    </row>
    <row r="10" spans="1:11" ht="30" customHeight="1" x14ac:dyDescent="0.5">
      <c r="A10" s="198"/>
      <c r="B10" s="11"/>
      <c r="C10" s="11"/>
      <c r="D10" s="208"/>
      <c r="E10" s="209"/>
      <c r="F10" s="200"/>
      <c r="G10" s="206"/>
      <c r="H10" s="229"/>
      <c r="I10" s="112"/>
      <c r="J10" s="112"/>
    </row>
    <row r="11" spans="1:11" ht="17.25" customHeight="1" x14ac:dyDescent="0.5">
      <c r="A11" s="197">
        <v>2</v>
      </c>
      <c r="B11" s="12"/>
      <c r="C11" s="12"/>
      <c r="D11" s="201"/>
      <c r="E11" s="203" t="str">
        <f>IF(D11="","",DATEDIF(D11,$E$7,"Y"))</f>
        <v/>
      </c>
      <c r="F11" s="225"/>
      <c r="G11" s="226"/>
      <c r="H11" s="229"/>
      <c r="I11" s="112">
        <f>COUNTA(B11:D12,G11)</f>
        <v>0</v>
      </c>
      <c r="J11" s="113">
        <f>IF(I11=7,1,0)</f>
        <v>0</v>
      </c>
    </row>
    <row r="12" spans="1:11" ht="30" customHeight="1" x14ac:dyDescent="0.5">
      <c r="A12" s="198"/>
      <c r="B12" s="11"/>
      <c r="C12" s="11"/>
      <c r="D12" s="208"/>
      <c r="E12" s="209"/>
      <c r="F12" s="207"/>
      <c r="G12" s="210"/>
      <c r="H12" s="229"/>
      <c r="I12" s="112"/>
      <c r="J12" s="112"/>
    </row>
    <row r="13" spans="1:11" ht="17.25" customHeight="1" x14ac:dyDescent="0.5">
      <c r="A13" s="197">
        <v>3</v>
      </c>
      <c r="B13" s="12"/>
      <c r="C13" s="12"/>
      <c r="D13" s="201"/>
      <c r="E13" s="203" t="str">
        <f>IF(D13="","",DATEDIF(D13,$E$7,"Y"))</f>
        <v/>
      </c>
      <c r="F13" s="199"/>
      <c r="G13" s="205"/>
      <c r="H13" s="229"/>
      <c r="I13" s="112">
        <f>COUNTA(B13:D14,G13)</f>
        <v>0</v>
      </c>
      <c r="J13" s="113">
        <f>IF(I13=7,1,0)</f>
        <v>0</v>
      </c>
    </row>
    <row r="14" spans="1:11" ht="30" customHeight="1" x14ac:dyDescent="0.5">
      <c r="A14" s="198"/>
      <c r="B14" s="11"/>
      <c r="C14" s="11"/>
      <c r="D14" s="208"/>
      <c r="E14" s="209"/>
      <c r="F14" s="207"/>
      <c r="G14" s="210"/>
      <c r="H14" s="229"/>
      <c r="I14" s="112"/>
      <c r="J14" s="112"/>
    </row>
    <row r="15" spans="1:11" ht="17.25" customHeight="1" x14ac:dyDescent="0.5">
      <c r="A15" s="197">
        <v>4</v>
      </c>
      <c r="B15" s="12"/>
      <c r="C15" s="12"/>
      <c r="D15" s="201"/>
      <c r="E15" s="203" t="str">
        <f>IF(D15="","",DATEDIF(D15,$E$7,"Y"))</f>
        <v/>
      </c>
      <c r="F15" s="199"/>
      <c r="G15" s="205"/>
      <c r="H15" s="229"/>
      <c r="I15" s="112">
        <f>COUNTA(B15:D16,G15)</f>
        <v>0</v>
      </c>
      <c r="J15" s="113">
        <f>IF(I15=7,1,0)</f>
        <v>0</v>
      </c>
    </row>
    <row r="16" spans="1:11" s="9" customFormat="1" ht="30" customHeight="1" x14ac:dyDescent="0.5">
      <c r="A16" s="198"/>
      <c r="B16" s="11"/>
      <c r="C16" s="11"/>
      <c r="D16" s="208"/>
      <c r="E16" s="209"/>
      <c r="F16" s="207"/>
      <c r="G16" s="210"/>
      <c r="H16" s="229"/>
      <c r="I16" s="112"/>
      <c r="J16" s="112"/>
    </row>
    <row r="17" spans="1:10" s="9" customFormat="1" ht="17.25" customHeight="1" x14ac:dyDescent="0.5">
      <c r="A17" s="197">
        <v>5</v>
      </c>
      <c r="B17" s="12"/>
      <c r="C17" s="12"/>
      <c r="D17" s="201"/>
      <c r="E17" s="203" t="str">
        <f>IF(D17="","",DATEDIF(D17,$E$7,"Y"))</f>
        <v/>
      </c>
      <c r="F17" s="199"/>
      <c r="G17" s="205"/>
      <c r="H17" s="229"/>
      <c r="I17" s="112">
        <f>COUNTA(B17:D18,G17)</f>
        <v>0</v>
      </c>
      <c r="J17" s="113">
        <f>IF(I17=7,1,0)</f>
        <v>0</v>
      </c>
    </row>
    <row r="18" spans="1:10" s="9" customFormat="1" ht="30" customHeight="1" x14ac:dyDescent="0.5">
      <c r="A18" s="198"/>
      <c r="B18" s="11"/>
      <c r="C18" s="11"/>
      <c r="D18" s="208"/>
      <c r="E18" s="209"/>
      <c r="F18" s="207"/>
      <c r="G18" s="210"/>
      <c r="H18" s="229"/>
      <c r="I18" s="112"/>
      <c r="J18" s="112"/>
    </row>
    <row r="19" spans="1:10" ht="17.25" customHeight="1" x14ac:dyDescent="0.5">
      <c r="A19" s="197">
        <v>6</v>
      </c>
      <c r="B19" s="12"/>
      <c r="C19" s="12"/>
      <c r="D19" s="201"/>
      <c r="E19" s="203" t="str">
        <f>IF(D19="","",DATEDIF(D19,$E$7,"Y"))</f>
        <v/>
      </c>
      <c r="F19" s="199"/>
      <c r="G19" s="205"/>
      <c r="H19" s="229"/>
      <c r="I19" s="112">
        <f>COUNTA(B19:D20,G19)</f>
        <v>0</v>
      </c>
      <c r="J19" s="113">
        <f>IF(I19=7,1,0)</f>
        <v>0</v>
      </c>
    </row>
    <row r="20" spans="1:10" ht="30" customHeight="1" x14ac:dyDescent="0.5">
      <c r="A20" s="198"/>
      <c r="B20" s="11"/>
      <c r="C20" s="11"/>
      <c r="D20" s="208"/>
      <c r="E20" s="209"/>
      <c r="F20" s="207"/>
      <c r="G20" s="210"/>
      <c r="H20" s="229"/>
      <c r="I20" s="112"/>
      <c r="J20" s="112"/>
    </row>
    <row r="21" spans="1:10" ht="17.25" customHeight="1" x14ac:dyDescent="0.5">
      <c r="A21" s="197">
        <v>7</v>
      </c>
      <c r="B21" s="12"/>
      <c r="C21" s="12"/>
      <c r="D21" s="201"/>
      <c r="E21" s="203" t="str">
        <f>IF(D21="","",DATEDIF(D21,$E$7,"Y"))</f>
        <v/>
      </c>
      <c r="F21" s="199"/>
      <c r="G21" s="205"/>
      <c r="H21" s="229"/>
      <c r="I21" s="112">
        <f>COUNTA(B21:D22,G21)</f>
        <v>0</v>
      </c>
      <c r="J21" s="113">
        <f>IF(I21=7,1,0)</f>
        <v>0</v>
      </c>
    </row>
    <row r="22" spans="1:10" ht="30" customHeight="1" x14ac:dyDescent="0.5">
      <c r="A22" s="198"/>
      <c r="B22" s="11"/>
      <c r="C22" s="11"/>
      <c r="D22" s="208"/>
      <c r="E22" s="209"/>
      <c r="F22" s="207"/>
      <c r="G22" s="210"/>
      <c r="H22" s="229"/>
      <c r="I22" s="112"/>
      <c r="J22" s="112"/>
    </row>
    <row r="23" spans="1:10" ht="17.25" customHeight="1" x14ac:dyDescent="0.5">
      <c r="A23" s="197">
        <v>8</v>
      </c>
      <c r="B23" s="12"/>
      <c r="C23" s="12"/>
      <c r="D23" s="201"/>
      <c r="E23" s="203" t="str">
        <f>IF(D23="","",DATEDIF(D23,$E$7,"Y"))</f>
        <v/>
      </c>
      <c r="F23" s="199"/>
      <c r="G23" s="205"/>
      <c r="H23" s="229"/>
      <c r="I23" s="112">
        <f>COUNTA(B23:D24,G23)</f>
        <v>0</v>
      </c>
      <c r="J23" s="113">
        <f>IF(I23=7,1,0)</f>
        <v>0</v>
      </c>
    </row>
    <row r="24" spans="1:10" ht="30" customHeight="1" x14ac:dyDescent="0.5">
      <c r="A24" s="198"/>
      <c r="B24" s="11"/>
      <c r="C24" s="11"/>
      <c r="D24" s="208"/>
      <c r="E24" s="209"/>
      <c r="F24" s="207"/>
      <c r="G24" s="210"/>
      <c r="H24" s="229"/>
      <c r="I24" s="112"/>
      <c r="J24" s="112"/>
    </row>
    <row r="25" spans="1:10" ht="17.25" customHeight="1" x14ac:dyDescent="0.5">
      <c r="A25" s="197">
        <v>9</v>
      </c>
      <c r="B25" s="12"/>
      <c r="C25" s="12"/>
      <c r="D25" s="201"/>
      <c r="E25" s="203" t="str">
        <f>IF(D25="","",DATEDIF(D25,$E$7,"Y"))</f>
        <v/>
      </c>
      <c r="F25" s="199"/>
      <c r="G25" s="205"/>
      <c r="H25" s="229"/>
      <c r="I25" s="112">
        <f>COUNTA(B25:D26,G25)</f>
        <v>0</v>
      </c>
      <c r="J25" s="113">
        <f>IF(I25=7,1,0)</f>
        <v>0</v>
      </c>
    </row>
    <row r="26" spans="1:10" ht="30" customHeight="1" x14ac:dyDescent="0.5">
      <c r="A26" s="198"/>
      <c r="B26" s="11"/>
      <c r="C26" s="11"/>
      <c r="D26" s="208"/>
      <c r="E26" s="209"/>
      <c r="F26" s="207"/>
      <c r="G26" s="210"/>
      <c r="H26" s="229"/>
      <c r="I26" s="112"/>
      <c r="J26" s="112"/>
    </row>
    <row r="27" spans="1:10" ht="17.25" customHeight="1" x14ac:dyDescent="0.5">
      <c r="A27" s="197">
        <v>10</v>
      </c>
      <c r="B27" s="12"/>
      <c r="C27" s="12"/>
      <c r="D27" s="201"/>
      <c r="E27" s="203" t="str">
        <f>IF(D27="","",DATEDIF(D27,$E$7,"Y"))</f>
        <v/>
      </c>
      <c r="F27" s="199"/>
      <c r="G27" s="205"/>
      <c r="H27" s="229"/>
      <c r="I27" s="112">
        <f>COUNTA(B27:D28,G27)</f>
        <v>0</v>
      </c>
      <c r="J27" s="113">
        <f>IF(I27=7,1,0)</f>
        <v>0</v>
      </c>
    </row>
    <row r="28" spans="1:10" ht="30" customHeight="1" x14ac:dyDescent="0.5">
      <c r="A28" s="198"/>
      <c r="B28" s="11"/>
      <c r="C28" s="11"/>
      <c r="D28" s="208"/>
      <c r="E28" s="209"/>
      <c r="F28" s="207"/>
      <c r="G28" s="210"/>
      <c r="H28" s="229"/>
      <c r="I28" s="112"/>
      <c r="J28" s="112"/>
    </row>
    <row r="29" spans="1:10" ht="17.25" customHeight="1" x14ac:dyDescent="0.5">
      <c r="A29" s="197">
        <v>11</v>
      </c>
      <c r="B29" s="12"/>
      <c r="C29" s="12"/>
      <c r="D29" s="201"/>
      <c r="E29" s="203" t="str">
        <f>IF(D29="","",DATEDIF(D29,$E$7,"Y"))</f>
        <v/>
      </c>
      <c r="F29" s="199"/>
      <c r="G29" s="205"/>
      <c r="H29" s="229"/>
      <c r="I29" s="112">
        <f>COUNTA(B29:D30,G29)</f>
        <v>0</v>
      </c>
      <c r="J29" s="113">
        <f>IF(I29=7,1,0)</f>
        <v>0</v>
      </c>
    </row>
    <row r="30" spans="1:10" ht="30" customHeight="1" x14ac:dyDescent="0.5">
      <c r="A30" s="198"/>
      <c r="B30" s="11"/>
      <c r="C30" s="11"/>
      <c r="D30" s="208"/>
      <c r="E30" s="209"/>
      <c r="F30" s="207"/>
      <c r="G30" s="210"/>
      <c r="H30" s="229"/>
      <c r="I30" s="112"/>
      <c r="J30" s="112"/>
    </row>
    <row r="31" spans="1:10" ht="17.25" customHeight="1" x14ac:dyDescent="0.5">
      <c r="A31" s="197">
        <v>12</v>
      </c>
      <c r="B31" s="12"/>
      <c r="C31" s="12"/>
      <c r="D31" s="201"/>
      <c r="E31" s="203" t="str">
        <f>IF(D31="","",DATEDIF(D31,$E$7,"Y"))</f>
        <v/>
      </c>
      <c r="F31" s="199"/>
      <c r="G31" s="205"/>
      <c r="H31" s="229"/>
      <c r="I31" s="112">
        <f>COUNTA(B31:D32,G31)</f>
        <v>0</v>
      </c>
      <c r="J31" s="113">
        <f>IF(I31=7,1,0)</f>
        <v>0</v>
      </c>
    </row>
    <row r="32" spans="1:10" ht="30" customHeight="1" x14ac:dyDescent="0.5">
      <c r="A32" s="198"/>
      <c r="B32" s="11"/>
      <c r="C32" s="11"/>
      <c r="D32" s="208"/>
      <c r="E32" s="209"/>
      <c r="F32" s="207"/>
      <c r="G32" s="210"/>
      <c r="H32" s="229"/>
      <c r="I32" s="112"/>
      <c r="J32" s="112"/>
    </row>
    <row r="33" spans="1:10" ht="17.25" customHeight="1" x14ac:dyDescent="0.5">
      <c r="A33" s="197">
        <v>13</v>
      </c>
      <c r="B33" s="12"/>
      <c r="C33" s="12"/>
      <c r="D33" s="201"/>
      <c r="E33" s="203" t="str">
        <f>IF(D33="","",DATEDIF(D33,$E$7,"Y"))</f>
        <v/>
      </c>
      <c r="F33" s="199"/>
      <c r="G33" s="205"/>
      <c r="H33" s="229"/>
      <c r="I33" s="112">
        <f>COUNTA(B33:D34,G33)</f>
        <v>0</v>
      </c>
      <c r="J33" s="113">
        <f>IF(I33=7,1,0)</f>
        <v>0</v>
      </c>
    </row>
    <row r="34" spans="1:10" ht="30" customHeight="1" x14ac:dyDescent="0.5">
      <c r="A34" s="198"/>
      <c r="B34" s="11"/>
      <c r="C34" s="11"/>
      <c r="D34" s="208"/>
      <c r="E34" s="209"/>
      <c r="F34" s="207"/>
      <c r="G34" s="210"/>
      <c r="H34" s="229"/>
      <c r="I34" s="112"/>
      <c r="J34" s="112"/>
    </row>
    <row r="35" spans="1:10" ht="17.25" customHeight="1" x14ac:dyDescent="0.5">
      <c r="A35" s="197">
        <v>14</v>
      </c>
      <c r="B35" s="12"/>
      <c r="C35" s="12"/>
      <c r="D35" s="201"/>
      <c r="E35" s="203" t="str">
        <f>IF(D35="","",DATEDIF(D35,$E$7,"Y"))</f>
        <v/>
      </c>
      <c r="F35" s="199"/>
      <c r="G35" s="205"/>
      <c r="H35" s="229"/>
      <c r="I35" s="112">
        <f>COUNTA(B35:D36,G35)</f>
        <v>0</v>
      </c>
      <c r="J35" s="113">
        <f>IF(I35=7,1,0)</f>
        <v>0</v>
      </c>
    </row>
    <row r="36" spans="1:10" ht="30" customHeight="1" x14ac:dyDescent="0.5">
      <c r="A36" s="198"/>
      <c r="B36" s="11"/>
      <c r="C36" s="11"/>
      <c r="D36" s="208"/>
      <c r="E36" s="209"/>
      <c r="F36" s="207"/>
      <c r="G36" s="210"/>
      <c r="H36" s="229"/>
      <c r="I36" s="112"/>
      <c r="J36" s="112"/>
    </row>
    <row r="37" spans="1:10" ht="17.25" customHeight="1" x14ac:dyDescent="0.5">
      <c r="A37" s="197">
        <v>15</v>
      </c>
      <c r="B37" s="12"/>
      <c r="C37" s="12"/>
      <c r="D37" s="201"/>
      <c r="E37" s="203" t="str">
        <f>IF(D37="","",DATEDIF(D37,$E$7,"Y"))</f>
        <v/>
      </c>
      <c r="F37" s="199"/>
      <c r="G37" s="205"/>
      <c r="H37" s="229"/>
      <c r="I37" s="112">
        <f>COUNTA(B37:D38,G37)</f>
        <v>0</v>
      </c>
      <c r="J37" s="113">
        <f>IF(I37=7,1,0)</f>
        <v>0</v>
      </c>
    </row>
    <row r="38" spans="1:10" ht="30" customHeight="1" x14ac:dyDescent="0.5">
      <c r="A38" s="198"/>
      <c r="B38" s="11"/>
      <c r="C38" s="11"/>
      <c r="D38" s="208"/>
      <c r="E38" s="209"/>
      <c r="F38" s="207"/>
      <c r="G38" s="210"/>
      <c r="H38" s="229"/>
      <c r="I38" s="112"/>
      <c r="J38" s="112"/>
    </row>
    <row r="39" spans="1:10" ht="17.25" customHeight="1" x14ac:dyDescent="0.5">
      <c r="A39" s="197">
        <v>16</v>
      </c>
      <c r="B39" s="12"/>
      <c r="C39" s="12"/>
      <c r="D39" s="201"/>
      <c r="E39" s="203" t="str">
        <f>IF(D39="","",DATEDIF(D39,$E$7,"Y"))</f>
        <v/>
      </c>
      <c r="F39" s="199"/>
      <c r="G39" s="205"/>
      <c r="H39" s="229"/>
      <c r="I39" s="112">
        <f>COUNTA(B39:D40,G39)</f>
        <v>0</v>
      </c>
      <c r="J39" s="113">
        <f>IF(I39=7,1,0)</f>
        <v>0</v>
      </c>
    </row>
    <row r="40" spans="1:10" ht="30" customHeight="1" x14ac:dyDescent="0.5">
      <c r="A40" s="198"/>
      <c r="B40" s="11"/>
      <c r="C40" s="11"/>
      <c r="D40" s="208"/>
      <c r="E40" s="209"/>
      <c r="F40" s="207"/>
      <c r="G40" s="210"/>
      <c r="H40" s="229"/>
      <c r="I40" s="112"/>
      <c r="J40" s="112"/>
    </row>
    <row r="41" spans="1:10" ht="17.25" customHeight="1" x14ac:dyDescent="0.5">
      <c r="A41" s="197">
        <v>17</v>
      </c>
      <c r="B41" s="12"/>
      <c r="C41" s="12"/>
      <c r="D41" s="201"/>
      <c r="E41" s="203" t="str">
        <f>IF(D41="","",DATEDIF(D41,$E$7,"Y"))</f>
        <v/>
      </c>
      <c r="F41" s="199"/>
      <c r="G41" s="205"/>
      <c r="H41" s="229"/>
      <c r="I41" s="112">
        <f>COUNTA(B41:D42,G41)</f>
        <v>0</v>
      </c>
      <c r="J41" s="113">
        <f>IF(I41=7,1,0)</f>
        <v>0</v>
      </c>
    </row>
    <row r="42" spans="1:10" ht="30" customHeight="1" x14ac:dyDescent="0.5">
      <c r="A42" s="198"/>
      <c r="B42" s="11"/>
      <c r="C42" s="11"/>
      <c r="D42" s="208"/>
      <c r="E42" s="209"/>
      <c r="F42" s="207"/>
      <c r="G42" s="210"/>
      <c r="H42" s="229"/>
      <c r="I42" s="112"/>
      <c r="J42" s="112"/>
    </row>
    <row r="43" spans="1:10" ht="17.25" customHeight="1" x14ac:dyDescent="0.5">
      <c r="A43" s="197">
        <v>18</v>
      </c>
      <c r="B43" s="12"/>
      <c r="C43" s="12"/>
      <c r="D43" s="201"/>
      <c r="E43" s="203" t="str">
        <f>IF(D43="","",DATEDIF(D43,$E$7,"Y"))</f>
        <v/>
      </c>
      <c r="F43" s="199"/>
      <c r="G43" s="205"/>
      <c r="H43" s="229"/>
      <c r="I43" s="112">
        <f>COUNTA(B43:D44,G43)</f>
        <v>0</v>
      </c>
      <c r="J43" s="113">
        <f>IF(I43=7,1,0)</f>
        <v>0</v>
      </c>
    </row>
    <row r="44" spans="1:10" ht="30" customHeight="1" x14ac:dyDescent="0.5">
      <c r="A44" s="198"/>
      <c r="B44" s="11"/>
      <c r="C44" s="11"/>
      <c r="D44" s="208"/>
      <c r="E44" s="209"/>
      <c r="F44" s="207"/>
      <c r="G44" s="210"/>
      <c r="H44" s="229"/>
      <c r="I44" s="112"/>
      <c r="J44" s="112"/>
    </row>
    <row r="45" spans="1:10" ht="17.25" customHeight="1" x14ac:dyDescent="0.5">
      <c r="A45" s="197">
        <v>19</v>
      </c>
      <c r="B45" s="12"/>
      <c r="C45" s="12"/>
      <c r="D45" s="201"/>
      <c r="E45" s="203" t="str">
        <f>IF(D45="","",DATEDIF(D45,$E$7,"Y"))</f>
        <v/>
      </c>
      <c r="F45" s="199"/>
      <c r="G45" s="205"/>
      <c r="H45" s="229"/>
      <c r="I45" s="112">
        <f>COUNTA(B45:D46,G45)</f>
        <v>0</v>
      </c>
      <c r="J45" s="113">
        <f>IF(I45=7,1,0)</f>
        <v>0</v>
      </c>
    </row>
    <row r="46" spans="1:10" ht="30" customHeight="1" x14ac:dyDescent="0.5">
      <c r="A46" s="198"/>
      <c r="B46" s="11"/>
      <c r="C46" s="11"/>
      <c r="D46" s="208"/>
      <c r="E46" s="209"/>
      <c r="F46" s="207"/>
      <c r="G46" s="210"/>
      <c r="H46" s="229"/>
      <c r="I46" s="112"/>
      <c r="J46" s="112"/>
    </row>
    <row r="47" spans="1:10" ht="17.25" customHeight="1" x14ac:dyDescent="0.5">
      <c r="A47" s="197">
        <v>20</v>
      </c>
      <c r="B47" s="12"/>
      <c r="C47" s="12"/>
      <c r="D47" s="201"/>
      <c r="E47" s="203" t="str">
        <f>IF(D47="","",DATEDIF(D47,$E$7,"Y"))</f>
        <v/>
      </c>
      <c r="F47" s="199"/>
      <c r="G47" s="205"/>
      <c r="H47" s="229"/>
      <c r="I47" s="112">
        <f>COUNTA(B47:D48,G47)</f>
        <v>0</v>
      </c>
      <c r="J47" s="113">
        <f>IF(I47=7,1,0)</f>
        <v>0</v>
      </c>
    </row>
    <row r="48" spans="1:10" ht="30" customHeight="1" x14ac:dyDescent="0.5">
      <c r="A48" s="198"/>
      <c r="B48" s="11"/>
      <c r="C48" s="11"/>
      <c r="D48" s="202"/>
      <c r="E48" s="204"/>
      <c r="F48" s="200"/>
      <c r="G48" s="206"/>
      <c r="H48" s="229"/>
      <c r="I48" s="112"/>
      <c r="J48" s="112"/>
    </row>
    <row r="49" spans="1:1" ht="22.8" customHeight="1" x14ac:dyDescent="0.5">
      <c r="A49" s="10"/>
    </row>
  </sheetData>
  <sheetProtection algorithmName="SHA-512" hashValue="ElK1w5VoyB2iXuToPUZXndhLk5SHlIez7jjxTlp76uxycXiAFUtiGTZs+KEbyHLflJ95bT+DfpVN4hInJj+z/Q==" saltValue="6SKnqBWaijHIHHl6MtBtHQ==" spinCount="100000" sheet="1" selectLockedCells="1"/>
  <mergeCells count="129">
    <mergeCell ref="H43:H44"/>
    <mergeCell ref="H45:H46"/>
    <mergeCell ref="H47:H48"/>
    <mergeCell ref="A6:H6"/>
    <mergeCell ref="H25:H26"/>
    <mergeCell ref="H27:H28"/>
    <mergeCell ref="H29:H30"/>
    <mergeCell ref="H31:H32"/>
    <mergeCell ref="H33:H34"/>
    <mergeCell ref="H35:H36"/>
    <mergeCell ref="H37:H38"/>
    <mergeCell ref="H39:H40"/>
    <mergeCell ref="H41:H42"/>
    <mergeCell ref="H7:H8"/>
    <mergeCell ref="H9:H10"/>
    <mergeCell ref="H11:H12"/>
    <mergeCell ref="H13:H14"/>
    <mergeCell ref="H15:H16"/>
    <mergeCell ref="H17:H18"/>
    <mergeCell ref="H19:H20"/>
    <mergeCell ref="H21:H22"/>
    <mergeCell ref="H23:H24"/>
    <mergeCell ref="A15:A16"/>
    <mergeCell ref="F15:F16"/>
    <mergeCell ref="B3:D4"/>
    <mergeCell ref="A1:G1"/>
    <mergeCell ref="A7:A8"/>
    <mergeCell ref="F7:F8"/>
    <mergeCell ref="G7:G8"/>
    <mergeCell ref="B8:C8"/>
    <mergeCell ref="B7:C7"/>
    <mergeCell ref="A11:A12"/>
    <mergeCell ref="F11:F12"/>
    <mergeCell ref="D11:D12"/>
    <mergeCell ref="E11:E12"/>
    <mergeCell ref="G11:G12"/>
    <mergeCell ref="A9:A10"/>
    <mergeCell ref="F9:F10"/>
    <mergeCell ref="D9:D10"/>
    <mergeCell ref="E9:E10"/>
    <mergeCell ref="G9:G10"/>
    <mergeCell ref="D15:D16"/>
    <mergeCell ref="E15:E16"/>
    <mergeCell ref="G15:G16"/>
    <mergeCell ref="A13:A14"/>
    <mergeCell ref="F13:F14"/>
    <mergeCell ref="D13:D14"/>
    <mergeCell ref="E13:E14"/>
    <mergeCell ref="G13:G14"/>
    <mergeCell ref="A19:A20"/>
    <mergeCell ref="F19:F20"/>
    <mergeCell ref="D19:D20"/>
    <mergeCell ref="E19:E20"/>
    <mergeCell ref="G19:G20"/>
    <mergeCell ref="A17:A18"/>
    <mergeCell ref="F17:F18"/>
    <mergeCell ref="D17:D18"/>
    <mergeCell ref="E17:E18"/>
    <mergeCell ref="G17:G18"/>
    <mergeCell ref="A23:A24"/>
    <mergeCell ref="F23:F24"/>
    <mergeCell ref="D23:D24"/>
    <mergeCell ref="E23:E24"/>
    <mergeCell ref="G23:G24"/>
    <mergeCell ref="A21:A22"/>
    <mergeCell ref="F21:F22"/>
    <mergeCell ref="D21:D22"/>
    <mergeCell ref="E21:E22"/>
    <mergeCell ref="G21:G22"/>
    <mergeCell ref="A27:A28"/>
    <mergeCell ref="F27:F28"/>
    <mergeCell ref="D27:D28"/>
    <mergeCell ref="E27:E28"/>
    <mergeCell ref="G27:G28"/>
    <mergeCell ref="A25:A26"/>
    <mergeCell ref="F25:F26"/>
    <mergeCell ref="D25:D26"/>
    <mergeCell ref="E25:E26"/>
    <mergeCell ref="G25:G26"/>
    <mergeCell ref="A31:A32"/>
    <mergeCell ref="F31:F32"/>
    <mergeCell ref="D31:D32"/>
    <mergeCell ref="E31:E32"/>
    <mergeCell ref="G31:G32"/>
    <mergeCell ref="A29:A30"/>
    <mergeCell ref="F29:F30"/>
    <mergeCell ref="D29:D30"/>
    <mergeCell ref="E29:E30"/>
    <mergeCell ref="G29:G30"/>
    <mergeCell ref="A35:A36"/>
    <mergeCell ref="F35:F36"/>
    <mergeCell ref="D35:D36"/>
    <mergeCell ref="E35:E36"/>
    <mergeCell ref="G35:G36"/>
    <mergeCell ref="A33:A34"/>
    <mergeCell ref="F33:F34"/>
    <mergeCell ref="D33:D34"/>
    <mergeCell ref="E33:E34"/>
    <mergeCell ref="G33:G34"/>
    <mergeCell ref="A39:A40"/>
    <mergeCell ref="F39:F40"/>
    <mergeCell ref="D39:D40"/>
    <mergeCell ref="E39:E40"/>
    <mergeCell ref="G39:G40"/>
    <mergeCell ref="A37:A38"/>
    <mergeCell ref="F37:F38"/>
    <mergeCell ref="D37:D38"/>
    <mergeCell ref="E37:E38"/>
    <mergeCell ref="G37:G38"/>
    <mergeCell ref="A43:A44"/>
    <mergeCell ref="F43:F44"/>
    <mergeCell ref="D43:D44"/>
    <mergeCell ref="E43:E44"/>
    <mergeCell ref="G43:G44"/>
    <mergeCell ref="A41:A42"/>
    <mergeCell ref="F41:F42"/>
    <mergeCell ref="D41:D42"/>
    <mergeCell ref="E41:E42"/>
    <mergeCell ref="G41:G42"/>
    <mergeCell ref="A47:A48"/>
    <mergeCell ref="F47:F48"/>
    <mergeCell ref="D47:D48"/>
    <mergeCell ref="E47:E48"/>
    <mergeCell ref="G47:G48"/>
    <mergeCell ref="A45:A46"/>
    <mergeCell ref="F45:F46"/>
    <mergeCell ref="D45:D46"/>
    <mergeCell ref="E45:E46"/>
    <mergeCell ref="G45:G46"/>
  </mergeCells>
  <phoneticPr fontId="2"/>
  <dataValidations count="3">
    <dataValidation type="textLength" allowBlank="1" showInputMessage="1" showErrorMessage="1" error="選手登録番号は9ケタです。ご確認の上入力してください。" promptTitle="選手登録番号" prompt="8または9から始まる9ケタの登録番号を入力してください。" sqref="G9:G48" xr:uid="{00000000-0002-0000-0100-000001000000}">
      <formula1>8</formula1>
      <formula2>9</formula2>
    </dataValidation>
    <dataValidation type="list" allowBlank="1" showInputMessage="1" showErrorMessage="1" sqref="F9:F48" xr:uid="{379FEC92-9752-4613-9651-1E7A040102EB}">
      <formula1>"Ds,Dj,E"</formula1>
    </dataValidation>
    <dataValidation type="list" allowBlank="1" showInputMessage="1" showErrorMessage="1" sqref="H9:H48" xr:uid="{5EEA83B3-0E4D-4A7B-933C-0FE4EE799787}">
      <formula1>"IH,EJ,IH/EJ"</formula1>
    </dataValidation>
  </dataValidations>
  <printOptions horizontalCentered="1"/>
  <pageMargins left="0.35433070866141736" right="0.19685039370078741" top="0.23622047244094491" bottom="0.27559055118110237" header="0.51181102362204722" footer="0.51181102362204722"/>
  <pageSetup paperSize="9" scale="7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99FF"/>
  </sheetPr>
  <dimension ref="A1:O49"/>
  <sheetViews>
    <sheetView showGridLines="0" zoomScaleNormal="100" workbookViewId="0">
      <selection activeCell="B9" sqref="B9"/>
    </sheetView>
  </sheetViews>
  <sheetFormatPr defaultColWidth="8.77734375" defaultRowHeight="17.399999999999999" x14ac:dyDescent="0.5"/>
  <cols>
    <col min="1" max="1" width="4.33203125" style="7" customWidth="1"/>
    <col min="2" max="3" width="14.109375" style="7" customWidth="1"/>
    <col min="4" max="4" width="19.77734375" style="10" customWidth="1"/>
    <col min="5" max="5" width="16" style="7" bestFit="1" customWidth="1"/>
    <col min="6" max="7" width="16" style="7" customWidth="1"/>
    <col min="8" max="8" width="13.33203125" style="7" customWidth="1"/>
    <col min="9" max="10" width="7.6640625" style="27" hidden="1" customWidth="1"/>
    <col min="11" max="16384" width="8.77734375" style="7"/>
  </cols>
  <sheetData>
    <row r="1" spans="1:15" ht="29.25" customHeight="1" x14ac:dyDescent="0.5">
      <c r="A1" s="214">
        <f>所属団体情報!$D$7</f>
        <v>0</v>
      </c>
      <c r="B1" s="214"/>
      <c r="C1" s="214"/>
      <c r="D1" s="214"/>
      <c r="E1" s="214"/>
      <c r="F1" s="214"/>
      <c r="G1" s="214"/>
      <c r="H1" s="171"/>
    </row>
    <row r="2" spans="1:15" ht="8.25" customHeight="1" thickBot="1" x14ac:dyDescent="0.55000000000000004">
      <c r="A2" s="25"/>
      <c r="B2" s="25"/>
      <c r="C2" s="25"/>
      <c r="D2" s="25"/>
      <c r="E2" s="25"/>
      <c r="F2" s="25"/>
      <c r="G2" s="25"/>
      <c r="H2" s="25"/>
    </row>
    <row r="3" spans="1:15" ht="15" customHeight="1" x14ac:dyDescent="0.5">
      <c r="A3" s="159"/>
      <c r="B3" s="211" t="s">
        <v>164</v>
      </c>
      <c r="C3" s="212"/>
      <c r="D3" s="213"/>
      <c r="E3" s="39" t="s">
        <v>179</v>
      </c>
      <c r="F3" s="40" t="s">
        <v>180</v>
      </c>
      <c r="G3" s="41" t="s">
        <v>74</v>
      </c>
      <c r="H3" s="177"/>
      <c r="I3" s="177"/>
      <c r="K3" s="35"/>
    </row>
    <row r="4" spans="1:15" ht="15" customHeight="1" thickBot="1" x14ac:dyDescent="0.55000000000000004">
      <c r="A4" s="159"/>
      <c r="B4" s="212"/>
      <c r="C4" s="212"/>
      <c r="D4" s="213"/>
      <c r="E4" s="29">
        <f>COUNTIF(F7:F48,"Ds")</f>
        <v>0</v>
      </c>
      <c r="F4" s="30">
        <f>COUNTIF(F7:F48,"Dj")</f>
        <v>0</v>
      </c>
      <c r="G4" s="31">
        <f>COUNTIF(F7:F48,"E")</f>
        <v>0</v>
      </c>
      <c r="H4" s="176"/>
      <c r="I4" s="174"/>
      <c r="K4" s="35"/>
    </row>
    <row r="5" spans="1:15" ht="22.5" customHeight="1" x14ac:dyDescent="0.5">
      <c r="A5" s="18"/>
      <c r="B5" s="9" t="s">
        <v>134</v>
      </c>
      <c r="C5" s="9"/>
      <c r="D5" s="26"/>
      <c r="E5" s="9"/>
      <c r="F5" s="9"/>
      <c r="G5" s="9"/>
      <c r="H5" s="9"/>
      <c r="I5" s="28"/>
    </row>
    <row r="6" spans="1:15" ht="25.95" customHeight="1" thickBot="1" x14ac:dyDescent="0.55000000000000004">
      <c r="A6" s="241" t="s">
        <v>39</v>
      </c>
      <c r="B6" s="242"/>
      <c r="C6" s="242"/>
      <c r="D6" s="242"/>
      <c r="E6" s="242"/>
      <c r="F6" s="242"/>
      <c r="G6" s="242"/>
      <c r="H6" s="243"/>
      <c r="I6" s="111"/>
      <c r="J6" s="111"/>
    </row>
    <row r="7" spans="1:15" ht="18" customHeight="1" thickTop="1" x14ac:dyDescent="0.5">
      <c r="A7" s="215" t="s">
        <v>0</v>
      </c>
      <c r="B7" s="223" t="s">
        <v>2</v>
      </c>
      <c r="C7" s="224"/>
      <c r="D7" s="147" t="s">
        <v>34</v>
      </c>
      <c r="E7" s="32">
        <v>44926</v>
      </c>
      <c r="F7" s="217" t="s">
        <v>42</v>
      </c>
      <c r="G7" s="239" t="s">
        <v>90</v>
      </c>
      <c r="H7" s="233" t="s">
        <v>187</v>
      </c>
    </row>
    <row r="8" spans="1:15" ht="30" customHeight="1" x14ac:dyDescent="0.5">
      <c r="A8" s="216"/>
      <c r="B8" s="221" t="s">
        <v>43</v>
      </c>
      <c r="C8" s="222"/>
      <c r="D8" s="148" t="s">
        <v>41</v>
      </c>
      <c r="E8" s="33" t="s">
        <v>35</v>
      </c>
      <c r="F8" s="218"/>
      <c r="G8" s="240"/>
      <c r="H8" s="234"/>
    </row>
    <row r="9" spans="1:15" s="13" customFormat="1" ht="17.25" customHeight="1" x14ac:dyDescent="0.5">
      <c r="A9" s="197">
        <v>1</v>
      </c>
      <c r="B9" s="12"/>
      <c r="C9" s="12"/>
      <c r="D9" s="201"/>
      <c r="E9" s="203" t="str">
        <f>IF(D9="","",DATEDIF(D9,$E$7,"Y"))</f>
        <v/>
      </c>
      <c r="F9" s="237"/>
      <c r="G9" s="235"/>
      <c r="H9" s="229"/>
      <c r="I9" s="69">
        <f>COUNTA(B9:D10,G9)</f>
        <v>0</v>
      </c>
      <c r="J9" s="70">
        <f>IF(I9=7,1,0)</f>
        <v>0</v>
      </c>
    </row>
    <row r="10" spans="1:15" ht="30" customHeight="1" x14ac:dyDescent="0.5">
      <c r="A10" s="198"/>
      <c r="B10" s="11"/>
      <c r="C10" s="11"/>
      <c r="D10" s="208"/>
      <c r="E10" s="209"/>
      <c r="F10" s="238"/>
      <c r="G10" s="236"/>
      <c r="H10" s="229"/>
      <c r="I10" s="69"/>
      <c r="J10" s="69"/>
    </row>
    <row r="11" spans="1:15" ht="17.25" customHeight="1" x14ac:dyDescent="0.5">
      <c r="A11" s="197">
        <v>2</v>
      </c>
      <c r="B11" s="12"/>
      <c r="C11" s="12"/>
      <c r="D11" s="201"/>
      <c r="E11" s="203" t="str">
        <f>IF(D11="","",DATEDIF(D11,$E$7,"Y"))</f>
        <v/>
      </c>
      <c r="F11" s="227"/>
      <c r="G11" s="235"/>
      <c r="H11" s="229"/>
      <c r="I11" s="69">
        <f>COUNTA(B11:D12,G11)</f>
        <v>0</v>
      </c>
      <c r="J11" s="70">
        <f>IF(I11=7,1,0)</f>
        <v>0</v>
      </c>
    </row>
    <row r="12" spans="1:15" ht="30" customHeight="1" x14ac:dyDescent="0.5">
      <c r="A12" s="198"/>
      <c r="B12" s="11"/>
      <c r="C12" s="11"/>
      <c r="D12" s="208"/>
      <c r="E12" s="209"/>
      <c r="F12" s="200"/>
      <c r="G12" s="236"/>
      <c r="H12" s="229"/>
      <c r="I12" s="69"/>
      <c r="J12" s="69"/>
    </row>
    <row r="13" spans="1:15" ht="17.25" customHeight="1" x14ac:dyDescent="0.5">
      <c r="A13" s="197">
        <v>3</v>
      </c>
      <c r="B13" s="12"/>
      <c r="C13" s="12"/>
      <c r="D13" s="201"/>
      <c r="E13" s="203" t="str">
        <f>IF(D13="","",DATEDIF(D13,$E$7,"Y"))</f>
        <v/>
      </c>
      <c r="F13" s="227"/>
      <c r="G13" s="235"/>
      <c r="H13" s="229"/>
      <c r="I13" s="69">
        <f>COUNTA(B13:D14,G13)</f>
        <v>0</v>
      </c>
      <c r="J13" s="70">
        <f>IF(I13=7,1,0)</f>
        <v>0</v>
      </c>
    </row>
    <row r="14" spans="1:15" ht="30" customHeight="1" x14ac:dyDescent="0.5">
      <c r="A14" s="198"/>
      <c r="B14" s="11"/>
      <c r="C14" s="11"/>
      <c r="D14" s="208"/>
      <c r="E14" s="209"/>
      <c r="F14" s="200"/>
      <c r="G14" s="236"/>
      <c r="H14" s="229"/>
      <c r="I14" s="69"/>
      <c r="J14" s="69"/>
      <c r="O14" s="10"/>
    </row>
    <row r="15" spans="1:15" ht="17.25" customHeight="1" x14ac:dyDescent="0.5">
      <c r="A15" s="197">
        <v>4</v>
      </c>
      <c r="B15" s="12"/>
      <c r="C15" s="12"/>
      <c r="D15" s="201"/>
      <c r="E15" s="203" t="str">
        <f>IF(D15="","",DATEDIF(D15,$E$7,"Y"))</f>
        <v/>
      </c>
      <c r="F15" s="227"/>
      <c r="G15" s="235"/>
      <c r="H15" s="229"/>
      <c r="I15" s="69">
        <f>COUNTA(B15:D16,G15)</f>
        <v>0</v>
      </c>
      <c r="J15" s="70">
        <f>IF(I15=7,1,0)</f>
        <v>0</v>
      </c>
    </row>
    <row r="16" spans="1:15" s="9" customFormat="1" ht="30" customHeight="1" x14ac:dyDescent="0.5">
      <c r="A16" s="198"/>
      <c r="B16" s="11"/>
      <c r="C16" s="11"/>
      <c r="D16" s="208"/>
      <c r="E16" s="209"/>
      <c r="F16" s="200"/>
      <c r="G16" s="236"/>
      <c r="H16" s="229"/>
      <c r="I16" s="69"/>
      <c r="J16" s="69"/>
    </row>
    <row r="17" spans="1:10" s="9" customFormat="1" ht="17.25" customHeight="1" x14ac:dyDescent="0.5">
      <c r="A17" s="197">
        <v>5</v>
      </c>
      <c r="B17" s="12"/>
      <c r="C17" s="12"/>
      <c r="D17" s="201"/>
      <c r="E17" s="203" t="str">
        <f>IF(D17="","",DATEDIF(D17,$E$7,"Y"))</f>
        <v/>
      </c>
      <c r="F17" s="227"/>
      <c r="G17" s="235"/>
      <c r="H17" s="229"/>
      <c r="I17" s="69">
        <f>COUNTA(B17:D18,G17)</f>
        <v>0</v>
      </c>
      <c r="J17" s="70">
        <f>IF(I17=7,1,0)</f>
        <v>0</v>
      </c>
    </row>
    <row r="18" spans="1:10" s="9" customFormat="1" ht="30" customHeight="1" x14ac:dyDescent="0.5">
      <c r="A18" s="198"/>
      <c r="B18" s="11"/>
      <c r="C18" s="11"/>
      <c r="D18" s="208"/>
      <c r="E18" s="209"/>
      <c r="F18" s="200"/>
      <c r="G18" s="236"/>
      <c r="H18" s="229"/>
      <c r="I18" s="69"/>
      <c r="J18" s="69"/>
    </row>
    <row r="19" spans="1:10" ht="17.25" customHeight="1" x14ac:dyDescent="0.5">
      <c r="A19" s="197">
        <v>6</v>
      </c>
      <c r="B19" s="12"/>
      <c r="C19" s="12"/>
      <c r="D19" s="201"/>
      <c r="E19" s="203" t="str">
        <f>IF(D19="","",DATEDIF(D19,$E$7,"Y"))</f>
        <v/>
      </c>
      <c r="F19" s="227"/>
      <c r="G19" s="235"/>
      <c r="H19" s="229"/>
      <c r="I19" s="69">
        <f>COUNTA(B19:D20,G19)</f>
        <v>0</v>
      </c>
      <c r="J19" s="70">
        <f>IF(I19=7,1,0)</f>
        <v>0</v>
      </c>
    </row>
    <row r="20" spans="1:10" ht="30" customHeight="1" x14ac:dyDescent="0.5">
      <c r="A20" s="198"/>
      <c r="B20" s="11"/>
      <c r="C20" s="11"/>
      <c r="D20" s="208"/>
      <c r="E20" s="209"/>
      <c r="F20" s="200"/>
      <c r="G20" s="236"/>
      <c r="H20" s="229"/>
      <c r="I20" s="69"/>
      <c r="J20" s="69"/>
    </row>
    <row r="21" spans="1:10" ht="17.25" customHeight="1" x14ac:dyDescent="0.5">
      <c r="A21" s="197">
        <v>7</v>
      </c>
      <c r="B21" s="12"/>
      <c r="C21" s="12"/>
      <c r="D21" s="201"/>
      <c r="E21" s="203" t="str">
        <f>IF(D21="","",DATEDIF(D21,$E$7,"Y"))</f>
        <v/>
      </c>
      <c r="F21" s="227"/>
      <c r="G21" s="235"/>
      <c r="H21" s="229"/>
      <c r="I21" s="69">
        <f>COUNTA(B21:D22,G21)</f>
        <v>0</v>
      </c>
      <c r="J21" s="70">
        <f>IF(I21=7,1,0)</f>
        <v>0</v>
      </c>
    </row>
    <row r="22" spans="1:10" ht="30" customHeight="1" x14ac:dyDescent="0.5">
      <c r="A22" s="198"/>
      <c r="B22" s="11"/>
      <c r="C22" s="11"/>
      <c r="D22" s="208"/>
      <c r="E22" s="209"/>
      <c r="F22" s="200"/>
      <c r="G22" s="236"/>
      <c r="H22" s="229"/>
      <c r="I22" s="69"/>
      <c r="J22" s="69"/>
    </row>
    <row r="23" spans="1:10" ht="17.25" customHeight="1" x14ac:dyDescent="0.5">
      <c r="A23" s="197">
        <v>8</v>
      </c>
      <c r="B23" s="12"/>
      <c r="C23" s="12"/>
      <c r="D23" s="201"/>
      <c r="E23" s="203" t="str">
        <f>IF(D23="","",DATEDIF(D23,$E$7,"Y"))</f>
        <v/>
      </c>
      <c r="F23" s="227"/>
      <c r="G23" s="235"/>
      <c r="H23" s="229"/>
      <c r="I23" s="69">
        <f>COUNTA(B23:D24,G23)</f>
        <v>0</v>
      </c>
      <c r="J23" s="70">
        <f>IF(I23=7,1,0)</f>
        <v>0</v>
      </c>
    </row>
    <row r="24" spans="1:10" ht="30" customHeight="1" x14ac:dyDescent="0.5">
      <c r="A24" s="198"/>
      <c r="B24" s="11"/>
      <c r="C24" s="11"/>
      <c r="D24" s="208"/>
      <c r="E24" s="209"/>
      <c r="F24" s="200"/>
      <c r="G24" s="236"/>
      <c r="H24" s="229"/>
      <c r="I24" s="69"/>
      <c r="J24" s="69"/>
    </row>
    <row r="25" spans="1:10" ht="17.25" customHeight="1" x14ac:dyDescent="0.5">
      <c r="A25" s="197">
        <v>9</v>
      </c>
      <c r="B25" s="12"/>
      <c r="C25" s="12"/>
      <c r="D25" s="201"/>
      <c r="E25" s="203" t="str">
        <f>IF(D25="","",DATEDIF(D25,$E$7,"Y"))</f>
        <v/>
      </c>
      <c r="F25" s="237"/>
      <c r="G25" s="235"/>
      <c r="H25" s="229"/>
      <c r="I25" s="69">
        <f>COUNTA(B25:D26,G25)</f>
        <v>0</v>
      </c>
      <c r="J25" s="70">
        <f>IF(I25=7,1,0)</f>
        <v>0</v>
      </c>
    </row>
    <row r="26" spans="1:10" ht="30" customHeight="1" x14ac:dyDescent="0.5">
      <c r="A26" s="198"/>
      <c r="B26" s="11"/>
      <c r="C26" s="11"/>
      <c r="D26" s="208"/>
      <c r="E26" s="209"/>
      <c r="F26" s="238"/>
      <c r="G26" s="236"/>
      <c r="H26" s="229"/>
      <c r="I26" s="69"/>
      <c r="J26" s="69"/>
    </row>
    <row r="27" spans="1:10" ht="17.25" customHeight="1" x14ac:dyDescent="0.5">
      <c r="A27" s="197">
        <v>10</v>
      </c>
      <c r="B27" s="12"/>
      <c r="C27" s="12"/>
      <c r="D27" s="201"/>
      <c r="E27" s="203" t="str">
        <f>IF(D27="","",DATEDIF(D27,$E$7,"Y"))</f>
        <v/>
      </c>
      <c r="F27" s="227"/>
      <c r="G27" s="235"/>
      <c r="H27" s="229"/>
      <c r="I27" s="69">
        <f>COUNTA(B27:D28,G27)</f>
        <v>0</v>
      </c>
      <c r="J27" s="70">
        <f>IF(I27=7,1,0)</f>
        <v>0</v>
      </c>
    </row>
    <row r="28" spans="1:10" ht="30" customHeight="1" x14ac:dyDescent="0.5">
      <c r="A28" s="198"/>
      <c r="B28" s="11"/>
      <c r="C28" s="11"/>
      <c r="D28" s="208"/>
      <c r="E28" s="209"/>
      <c r="F28" s="200"/>
      <c r="G28" s="236"/>
      <c r="H28" s="229"/>
      <c r="I28" s="69"/>
      <c r="J28" s="69"/>
    </row>
    <row r="29" spans="1:10" ht="17.25" customHeight="1" x14ac:dyDescent="0.5">
      <c r="A29" s="197">
        <v>11</v>
      </c>
      <c r="B29" s="12"/>
      <c r="C29" s="12"/>
      <c r="D29" s="201"/>
      <c r="E29" s="203" t="str">
        <f>IF(D29="","",DATEDIF(D29,$E$7,"Y"))</f>
        <v/>
      </c>
      <c r="F29" s="227"/>
      <c r="G29" s="235"/>
      <c r="H29" s="229"/>
      <c r="I29" s="69">
        <f>COUNTA(B29:D30,G29)</f>
        <v>0</v>
      </c>
      <c r="J29" s="70">
        <f>IF(I29=7,1,0)</f>
        <v>0</v>
      </c>
    </row>
    <row r="30" spans="1:10" ht="30" customHeight="1" x14ac:dyDescent="0.5">
      <c r="A30" s="198"/>
      <c r="B30" s="11"/>
      <c r="C30" s="11"/>
      <c r="D30" s="208"/>
      <c r="E30" s="209"/>
      <c r="F30" s="200"/>
      <c r="G30" s="236"/>
      <c r="H30" s="229"/>
      <c r="I30" s="69"/>
      <c r="J30" s="69"/>
    </row>
    <row r="31" spans="1:10" ht="17.25" customHeight="1" x14ac:dyDescent="0.5">
      <c r="A31" s="197">
        <v>12</v>
      </c>
      <c r="B31" s="12"/>
      <c r="C31" s="12"/>
      <c r="D31" s="201"/>
      <c r="E31" s="203" t="str">
        <f>IF(D31="","",DATEDIF(D31,$E$7,"Y"))</f>
        <v/>
      </c>
      <c r="F31" s="227"/>
      <c r="G31" s="235"/>
      <c r="H31" s="229"/>
      <c r="I31" s="69">
        <f>COUNTA(B31:D32,G31)</f>
        <v>0</v>
      </c>
      <c r="J31" s="70">
        <f>IF(I31=7,1,0)</f>
        <v>0</v>
      </c>
    </row>
    <row r="32" spans="1:10" ht="30" customHeight="1" x14ac:dyDescent="0.5">
      <c r="A32" s="198"/>
      <c r="B32" s="11"/>
      <c r="C32" s="11"/>
      <c r="D32" s="208"/>
      <c r="E32" s="209"/>
      <c r="F32" s="200"/>
      <c r="G32" s="236"/>
      <c r="H32" s="229"/>
      <c r="I32" s="69"/>
      <c r="J32" s="69"/>
    </row>
    <row r="33" spans="1:10" ht="17.25" customHeight="1" x14ac:dyDescent="0.5">
      <c r="A33" s="197">
        <v>13</v>
      </c>
      <c r="B33" s="12"/>
      <c r="C33" s="12"/>
      <c r="D33" s="201"/>
      <c r="E33" s="203" t="str">
        <f>IF(D33="","",DATEDIF(D33,$E$7,"Y"))</f>
        <v/>
      </c>
      <c r="F33" s="227"/>
      <c r="G33" s="235"/>
      <c r="H33" s="229"/>
      <c r="I33" s="69">
        <f>COUNTA(B33:D34,G33)</f>
        <v>0</v>
      </c>
      <c r="J33" s="70">
        <f>IF(I33=7,1,0)</f>
        <v>0</v>
      </c>
    </row>
    <row r="34" spans="1:10" ht="30" customHeight="1" x14ac:dyDescent="0.5">
      <c r="A34" s="198"/>
      <c r="B34" s="11"/>
      <c r="C34" s="11"/>
      <c r="D34" s="208"/>
      <c r="E34" s="209"/>
      <c r="F34" s="200"/>
      <c r="G34" s="236"/>
      <c r="H34" s="229"/>
      <c r="I34" s="69"/>
      <c r="J34" s="69"/>
    </row>
    <row r="35" spans="1:10" ht="17.25" customHeight="1" x14ac:dyDescent="0.5">
      <c r="A35" s="197">
        <v>14</v>
      </c>
      <c r="B35" s="12"/>
      <c r="C35" s="12"/>
      <c r="D35" s="201"/>
      <c r="E35" s="203" t="str">
        <f>IF(D35="","",DATEDIF(D35,$E$7,"Y"))</f>
        <v/>
      </c>
      <c r="F35" s="227"/>
      <c r="G35" s="235"/>
      <c r="H35" s="229"/>
      <c r="I35" s="69">
        <f>COUNTA(B35:D36,G35)</f>
        <v>0</v>
      </c>
      <c r="J35" s="70">
        <f>IF(I35=7,1,0)</f>
        <v>0</v>
      </c>
    </row>
    <row r="36" spans="1:10" ht="30" customHeight="1" x14ac:dyDescent="0.5">
      <c r="A36" s="198"/>
      <c r="B36" s="11"/>
      <c r="C36" s="11"/>
      <c r="D36" s="208"/>
      <c r="E36" s="209"/>
      <c r="F36" s="200"/>
      <c r="G36" s="236"/>
      <c r="H36" s="229"/>
      <c r="I36" s="69"/>
      <c r="J36" s="69"/>
    </row>
    <row r="37" spans="1:10" ht="17.25" customHeight="1" x14ac:dyDescent="0.5">
      <c r="A37" s="197">
        <v>15</v>
      </c>
      <c r="B37" s="12"/>
      <c r="C37" s="12"/>
      <c r="D37" s="201"/>
      <c r="E37" s="203" t="str">
        <f>IF(D37="","",DATEDIF(D37,$E$7,"Y"))</f>
        <v/>
      </c>
      <c r="F37" s="227"/>
      <c r="G37" s="235"/>
      <c r="H37" s="229"/>
      <c r="I37" s="69">
        <f>COUNTA(B37:D38,G37)</f>
        <v>0</v>
      </c>
      <c r="J37" s="70">
        <f>IF(I37=7,1,0)</f>
        <v>0</v>
      </c>
    </row>
    <row r="38" spans="1:10" ht="30" customHeight="1" x14ac:dyDescent="0.5">
      <c r="A38" s="198"/>
      <c r="B38" s="11"/>
      <c r="C38" s="11"/>
      <c r="D38" s="208"/>
      <c r="E38" s="209"/>
      <c r="F38" s="200"/>
      <c r="G38" s="236"/>
      <c r="H38" s="229"/>
      <c r="I38" s="69"/>
      <c r="J38" s="69"/>
    </row>
    <row r="39" spans="1:10" ht="17.25" customHeight="1" x14ac:dyDescent="0.5">
      <c r="A39" s="197">
        <v>16</v>
      </c>
      <c r="B39" s="12"/>
      <c r="C39" s="12"/>
      <c r="D39" s="201"/>
      <c r="E39" s="203" t="str">
        <f>IF(D39="","",DATEDIF(D39,$E$7,"Y"))</f>
        <v/>
      </c>
      <c r="F39" s="227"/>
      <c r="G39" s="235"/>
      <c r="H39" s="229"/>
      <c r="I39" s="69">
        <f>COUNTA(B39:D40,G39)</f>
        <v>0</v>
      </c>
      <c r="J39" s="70">
        <f>IF(I39=7,1,0)</f>
        <v>0</v>
      </c>
    </row>
    <row r="40" spans="1:10" ht="30" customHeight="1" x14ac:dyDescent="0.5">
      <c r="A40" s="198"/>
      <c r="B40" s="11"/>
      <c r="C40" s="11"/>
      <c r="D40" s="208"/>
      <c r="E40" s="209"/>
      <c r="F40" s="200"/>
      <c r="G40" s="236"/>
      <c r="H40" s="229"/>
      <c r="I40" s="69"/>
      <c r="J40" s="69"/>
    </row>
    <row r="41" spans="1:10" ht="17.25" customHeight="1" x14ac:dyDescent="0.5">
      <c r="A41" s="197">
        <v>17</v>
      </c>
      <c r="B41" s="12"/>
      <c r="C41" s="12"/>
      <c r="D41" s="201"/>
      <c r="E41" s="203" t="str">
        <f>IF(D41="","",DATEDIF(D41,$E$7,"Y"))</f>
        <v/>
      </c>
      <c r="F41" s="237"/>
      <c r="G41" s="235"/>
      <c r="H41" s="229"/>
      <c r="I41" s="69">
        <f>COUNTA(B41:D42,G41)</f>
        <v>0</v>
      </c>
      <c r="J41" s="70">
        <f>IF(I41=7,1,0)</f>
        <v>0</v>
      </c>
    </row>
    <row r="42" spans="1:10" ht="30" customHeight="1" x14ac:dyDescent="0.5">
      <c r="A42" s="198"/>
      <c r="B42" s="11"/>
      <c r="C42" s="11"/>
      <c r="D42" s="208"/>
      <c r="E42" s="209"/>
      <c r="F42" s="238"/>
      <c r="G42" s="236"/>
      <c r="H42" s="229"/>
      <c r="I42" s="69"/>
      <c r="J42" s="69"/>
    </row>
    <row r="43" spans="1:10" ht="17.25" customHeight="1" x14ac:dyDescent="0.5">
      <c r="A43" s="197">
        <v>18</v>
      </c>
      <c r="B43" s="12"/>
      <c r="C43" s="12"/>
      <c r="D43" s="201"/>
      <c r="E43" s="203" t="str">
        <f>IF(D43="","",DATEDIF(D43,$E$7,"Y"))</f>
        <v/>
      </c>
      <c r="F43" s="227"/>
      <c r="G43" s="235"/>
      <c r="H43" s="229"/>
      <c r="I43" s="69">
        <f>COUNTA(B43:D44,G43)</f>
        <v>0</v>
      </c>
      <c r="J43" s="70">
        <f>IF(I43=7,1,0)</f>
        <v>0</v>
      </c>
    </row>
    <row r="44" spans="1:10" ht="30" customHeight="1" x14ac:dyDescent="0.5">
      <c r="A44" s="198"/>
      <c r="B44" s="11"/>
      <c r="C44" s="11"/>
      <c r="D44" s="208"/>
      <c r="E44" s="209"/>
      <c r="F44" s="200"/>
      <c r="G44" s="236"/>
      <c r="H44" s="229"/>
      <c r="I44" s="69"/>
      <c r="J44" s="69"/>
    </row>
    <row r="45" spans="1:10" ht="17.25" customHeight="1" x14ac:dyDescent="0.5">
      <c r="A45" s="197">
        <v>19</v>
      </c>
      <c r="B45" s="12"/>
      <c r="C45" s="12"/>
      <c r="D45" s="201"/>
      <c r="E45" s="203" t="str">
        <f>IF(D45="","",DATEDIF(D45,$E$7,"Y"))</f>
        <v/>
      </c>
      <c r="F45" s="227"/>
      <c r="G45" s="235"/>
      <c r="H45" s="229"/>
      <c r="I45" s="69">
        <f>COUNTA(B45:D46,G45)</f>
        <v>0</v>
      </c>
      <c r="J45" s="70">
        <f>IF(I45=7,1,0)</f>
        <v>0</v>
      </c>
    </row>
    <row r="46" spans="1:10" ht="30" customHeight="1" x14ac:dyDescent="0.5">
      <c r="A46" s="198"/>
      <c r="B46" s="11"/>
      <c r="C46" s="11"/>
      <c r="D46" s="208"/>
      <c r="E46" s="209"/>
      <c r="F46" s="200"/>
      <c r="G46" s="236"/>
      <c r="H46" s="229"/>
      <c r="I46" s="69"/>
      <c r="J46" s="69"/>
    </row>
    <row r="47" spans="1:10" ht="17.25" customHeight="1" x14ac:dyDescent="0.5">
      <c r="A47" s="197">
        <v>20</v>
      </c>
      <c r="B47" s="12"/>
      <c r="C47" s="12"/>
      <c r="D47" s="201"/>
      <c r="E47" s="203" t="str">
        <f>IF(D47="","",DATEDIF(D47,$E$7,"Y"))</f>
        <v/>
      </c>
      <c r="F47" s="227"/>
      <c r="G47" s="235"/>
      <c r="H47" s="229"/>
      <c r="I47" s="69">
        <f>COUNTA(B47:D48,G47)</f>
        <v>0</v>
      </c>
      <c r="J47" s="70">
        <f>IF(I47=7,1,0)</f>
        <v>0</v>
      </c>
    </row>
    <row r="48" spans="1:10" ht="30" customHeight="1" x14ac:dyDescent="0.5">
      <c r="A48" s="198"/>
      <c r="B48" s="11"/>
      <c r="C48" s="11"/>
      <c r="D48" s="208"/>
      <c r="E48" s="209"/>
      <c r="F48" s="200"/>
      <c r="G48" s="236"/>
      <c r="H48" s="229"/>
      <c r="I48" s="69"/>
      <c r="J48" s="69"/>
    </row>
    <row r="49" spans="1:1" ht="22.8" customHeight="1" x14ac:dyDescent="0.5">
      <c r="A49" s="10"/>
    </row>
  </sheetData>
  <sheetProtection algorithmName="SHA-512" hashValue="oRIXCKRijw6BrOxkBlQWtSGYSEHXYYi5/eWHZOpxH+ggO3Nyw20JJTF0x3PNY7o/szYvnE8UK4sZRBiZoa/r+g==" saltValue="byg5f7bXgF4VCMmIQ+ViVA==" spinCount="100000" sheet="1" selectLockedCells="1"/>
  <mergeCells count="129">
    <mergeCell ref="H43:H44"/>
    <mergeCell ref="H45:H46"/>
    <mergeCell ref="H47:H48"/>
    <mergeCell ref="A6:H6"/>
    <mergeCell ref="H25:H26"/>
    <mergeCell ref="H27:H28"/>
    <mergeCell ref="H29:H30"/>
    <mergeCell ref="H31:H32"/>
    <mergeCell ref="H33:H34"/>
    <mergeCell ref="H35:H36"/>
    <mergeCell ref="H37:H38"/>
    <mergeCell ref="H39:H40"/>
    <mergeCell ref="H41:H42"/>
    <mergeCell ref="H7:H8"/>
    <mergeCell ref="H9:H10"/>
    <mergeCell ref="H11:H12"/>
    <mergeCell ref="H13:H14"/>
    <mergeCell ref="H15:H16"/>
    <mergeCell ref="H17:H18"/>
    <mergeCell ref="H19:H20"/>
    <mergeCell ref="H21:H22"/>
    <mergeCell ref="H23:H24"/>
    <mergeCell ref="A15:A16"/>
    <mergeCell ref="D15:D16"/>
    <mergeCell ref="A1:G1"/>
    <mergeCell ref="A7:A8"/>
    <mergeCell ref="B7:C7"/>
    <mergeCell ref="F7:F8"/>
    <mergeCell ref="G7:G8"/>
    <mergeCell ref="B8:C8"/>
    <mergeCell ref="A11:A12"/>
    <mergeCell ref="D11:D12"/>
    <mergeCell ref="E11:E12"/>
    <mergeCell ref="F11:F12"/>
    <mergeCell ref="G11:G12"/>
    <mergeCell ref="A9:A10"/>
    <mergeCell ref="D9:D10"/>
    <mergeCell ref="E9:E10"/>
    <mergeCell ref="F9:F10"/>
    <mergeCell ref="G9:G10"/>
    <mergeCell ref="B3:D4"/>
    <mergeCell ref="E15:E16"/>
    <mergeCell ref="F15:F16"/>
    <mergeCell ref="G15:G16"/>
    <mergeCell ref="A13:A14"/>
    <mergeCell ref="D13:D14"/>
    <mergeCell ref="E13:E14"/>
    <mergeCell ref="F13:F14"/>
    <mergeCell ref="G13:G14"/>
    <mergeCell ref="A19:A20"/>
    <mergeCell ref="D19:D20"/>
    <mergeCell ref="E19:E20"/>
    <mergeCell ref="F19:F20"/>
    <mergeCell ref="G19:G20"/>
    <mergeCell ref="A17:A18"/>
    <mergeCell ref="D17:D18"/>
    <mergeCell ref="E17:E18"/>
    <mergeCell ref="F17:F18"/>
    <mergeCell ref="G17:G18"/>
    <mergeCell ref="A23:A24"/>
    <mergeCell ref="D23:D24"/>
    <mergeCell ref="E23:E24"/>
    <mergeCell ref="F23:F24"/>
    <mergeCell ref="G23:G24"/>
    <mergeCell ref="A21:A22"/>
    <mergeCell ref="D21:D22"/>
    <mergeCell ref="E21:E22"/>
    <mergeCell ref="F21:F22"/>
    <mergeCell ref="G21:G22"/>
    <mergeCell ref="A27:A28"/>
    <mergeCell ref="D27:D28"/>
    <mergeCell ref="E27:E28"/>
    <mergeCell ref="F27:F28"/>
    <mergeCell ref="G27:G28"/>
    <mergeCell ref="A25:A26"/>
    <mergeCell ref="D25:D26"/>
    <mergeCell ref="E25:E26"/>
    <mergeCell ref="F25:F26"/>
    <mergeCell ref="G25:G26"/>
    <mergeCell ref="A31:A32"/>
    <mergeCell ref="D31:D32"/>
    <mergeCell ref="E31:E32"/>
    <mergeCell ref="F31:F32"/>
    <mergeCell ref="G31:G32"/>
    <mergeCell ref="A29:A30"/>
    <mergeCell ref="D29:D30"/>
    <mergeCell ref="E29:E30"/>
    <mergeCell ref="F29:F30"/>
    <mergeCell ref="G29:G30"/>
    <mergeCell ref="A35:A36"/>
    <mergeCell ref="D35:D36"/>
    <mergeCell ref="E35:E36"/>
    <mergeCell ref="F35:F36"/>
    <mergeCell ref="G35:G36"/>
    <mergeCell ref="A33:A34"/>
    <mergeCell ref="D33:D34"/>
    <mergeCell ref="E33:E34"/>
    <mergeCell ref="F33:F34"/>
    <mergeCell ref="G33:G34"/>
    <mergeCell ref="A39:A40"/>
    <mergeCell ref="D39:D40"/>
    <mergeCell ref="E39:E40"/>
    <mergeCell ref="F39:F40"/>
    <mergeCell ref="G39:G40"/>
    <mergeCell ref="A37:A38"/>
    <mergeCell ref="D37:D38"/>
    <mergeCell ref="E37:E38"/>
    <mergeCell ref="F37:F38"/>
    <mergeCell ref="G37:G38"/>
    <mergeCell ref="A43:A44"/>
    <mergeCell ref="D43:D44"/>
    <mergeCell ref="E43:E44"/>
    <mergeCell ref="F43:F44"/>
    <mergeCell ref="G43:G44"/>
    <mergeCell ref="A41:A42"/>
    <mergeCell ref="D41:D42"/>
    <mergeCell ref="E41:E42"/>
    <mergeCell ref="F41:F42"/>
    <mergeCell ref="G41:G42"/>
    <mergeCell ref="A47:A48"/>
    <mergeCell ref="D47:D48"/>
    <mergeCell ref="E47:E48"/>
    <mergeCell ref="F47:F48"/>
    <mergeCell ref="G47:G48"/>
    <mergeCell ref="A45:A46"/>
    <mergeCell ref="D45:D46"/>
    <mergeCell ref="E45:E46"/>
    <mergeCell ref="F45:F46"/>
    <mergeCell ref="G45:G46"/>
  </mergeCells>
  <phoneticPr fontId="2"/>
  <dataValidations count="3">
    <dataValidation type="textLength" allowBlank="1" showInputMessage="1" showErrorMessage="1" error="選手登録番号は9ケタです。ご確認の上入力してください。" promptTitle="選手登録番号" prompt="8または9から始まる9ケタの登録番号を入力してください。" sqref="G9:G48" xr:uid="{00000000-0002-0000-0200-000001000000}">
      <formula1>8</formula1>
      <formula2>9</formula2>
    </dataValidation>
    <dataValidation type="list" allowBlank="1" showInputMessage="1" showErrorMessage="1" sqref="F9:F48" xr:uid="{CF0D2D9B-8065-4A3F-8A73-98F649889A3C}">
      <formula1>"Ds,Dj,E"</formula1>
    </dataValidation>
    <dataValidation type="list" allowBlank="1" showInputMessage="1" showErrorMessage="1" sqref="H9:H48" xr:uid="{AA6349EC-6B91-4674-BECF-9F8514C89142}">
      <formula1>"IH,EJ,IH/EJ"</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6457-34EF-4F78-A82B-E5A08F08AFEC}">
  <sheetPr codeName="Sheet4">
    <tabColor theme="9"/>
  </sheetPr>
  <dimension ref="B1:I23"/>
  <sheetViews>
    <sheetView showGridLines="0" topLeftCell="A4" zoomScaleNormal="100" workbookViewId="0">
      <selection activeCell="E8" sqref="E8"/>
    </sheetView>
  </sheetViews>
  <sheetFormatPr defaultColWidth="8.77734375" defaultRowHeight="17.399999999999999" x14ac:dyDescent="0.5"/>
  <cols>
    <col min="1" max="1" width="4.33203125" style="75" customWidth="1"/>
    <col min="2" max="2" width="5.77734375" style="75" customWidth="1"/>
    <col min="3" max="3" width="19.44140625" style="75" customWidth="1"/>
    <col min="4" max="5" width="29.6640625" style="75" customWidth="1"/>
    <col min="6" max="6" width="14.6640625" style="75" customWidth="1"/>
    <col min="7" max="7" width="13" style="75" bestFit="1" customWidth="1"/>
    <col min="8" max="8" width="2.33203125" style="75" customWidth="1"/>
    <col min="9" max="9" width="7.6640625" style="75" customWidth="1"/>
    <col min="10" max="16384" width="8.77734375" style="75"/>
  </cols>
  <sheetData>
    <row r="1" spans="2:9" ht="34.5" customHeight="1" x14ac:dyDescent="0.5">
      <c r="B1" s="244">
        <f>所属団体情報!$D$7</f>
        <v>0</v>
      </c>
      <c r="C1" s="244"/>
      <c r="D1" s="244"/>
      <c r="E1" s="244"/>
    </row>
    <row r="2" spans="2:9" ht="33" customHeight="1" x14ac:dyDescent="0.5">
      <c r="B2" s="132" t="s">
        <v>167</v>
      </c>
      <c r="C2" s="132"/>
      <c r="F2" s="133"/>
      <c r="G2" s="133"/>
    </row>
    <row r="3" spans="2:9" ht="19.95" customHeight="1" x14ac:dyDescent="0.5">
      <c r="B3" s="245" t="s">
        <v>1</v>
      </c>
      <c r="C3" s="245" t="s">
        <v>87</v>
      </c>
      <c r="D3" s="247" t="s">
        <v>44</v>
      </c>
      <c r="E3" s="248"/>
      <c r="F3" s="249" t="s">
        <v>91</v>
      </c>
      <c r="G3" s="134"/>
    </row>
    <row r="4" spans="2:9" ht="30" customHeight="1" x14ac:dyDescent="0.5">
      <c r="B4" s="246"/>
      <c r="C4" s="246"/>
      <c r="D4" s="251" t="s">
        <v>3</v>
      </c>
      <c r="E4" s="252"/>
      <c r="F4" s="250"/>
      <c r="G4" s="133"/>
    </row>
    <row r="5" spans="2:9" ht="19.5" customHeight="1" x14ac:dyDescent="0.5">
      <c r="B5" s="253" t="s">
        <v>80</v>
      </c>
      <c r="C5" s="255" t="s">
        <v>168</v>
      </c>
      <c r="D5" s="58" t="s">
        <v>105</v>
      </c>
      <c r="E5" s="59" t="s">
        <v>106</v>
      </c>
      <c r="F5" s="257" t="s">
        <v>112</v>
      </c>
      <c r="G5" s="133"/>
    </row>
    <row r="6" spans="2:9" ht="30" customHeight="1" x14ac:dyDescent="0.5">
      <c r="B6" s="254"/>
      <c r="C6" s="256"/>
      <c r="D6" s="129" t="s">
        <v>81</v>
      </c>
      <c r="E6" s="60" t="s">
        <v>82</v>
      </c>
      <c r="F6" s="257"/>
      <c r="G6" s="133"/>
      <c r="I6" s="135"/>
    </row>
    <row r="7" spans="2:9" ht="19.95" customHeight="1" x14ac:dyDescent="0.5">
      <c r="B7" s="245">
        <v>1</v>
      </c>
      <c r="C7" s="245" t="s">
        <v>168</v>
      </c>
      <c r="D7" s="71"/>
      <c r="E7" s="72"/>
      <c r="F7" s="250" t="str">
        <f>IF(D8="","",IF(E8="","",D8&amp;E8))</f>
        <v/>
      </c>
      <c r="G7" s="162"/>
      <c r="I7" s="135"/>
    </row>
    <row r="8" spans="2:9" ht="30" customHeight="1" x14ac:dyDescent="0.5">
      <c r="B8" s="246"/>
      <c r="C8" s="246"/>
      <c r="D8" s="130"/>
      <c r="E8" s="73"/>
      <c r="F8" s="250"/>
      <c r="G8" s="163" t="str">
        <f>IF(F7="","",COUNTA(F7))</f>
        <v/>
      </c>
      <c r="I8" s="135" t="str">
        <f>IF(F7="1日目のみ",1,IF(F7="2日目のみ",1,IF(F7="2日間",2,IF(F7="",""))))</f>
        <v/>
      </c>
    </row>
    <row r="9" spans="2:9" ht="19.2" customHeight="1" x14ac:dyDescent="0.5">
      <c r="B9" s="245">
        <v>2</v>
      </c>
      <c r="C9" s="259" t="s">
        <v>185</v>
      </c>
      <c r="D9" s="71"/>
      <c r="E9" s="72"/>
      <c r="F9" s="250" t="str">
        <f t="shared" ref="F9" si="0">IF(D10="","",IF(E10="","",D10&amp;E10))</f>
        <v/>
      </c>
      <c r="G9" s="164"/>
      <c r="I9" s="135"/>
    </row>
    <row r="10" spans="2:9" ht="30" customHeight="1" x14ac:dyDescent="0.5">
      <c r="B10" s="246"/>
      <c r="C10" s="260"/>
      <c r="D10" s="130"/>
      <c r="E10" s="73"/>
      <c r="F10" s="250"/>
      <c r="G10" s="163" t="str">
        <f>IF(F9="","",COUNTA(F9))</f>
        <v/>
      </c>
      <c r="I10" s="135"/>
    </row>
    <row r="11" spans="2:9" ht="19.95" customHeight="1" x14ac:dyDescent="0.5">
      <c r="B11" s="245">
        <v>3</v>
      </c>
      <c r="C11" s="245" t="s">
        <v>184</v>
      </c>
      <c r="D11" s="71"/>
      <c r="E11" s="72"/>
      <c r="F11" s="250" t="str">
        <f t="shared" ref="F11" si="1">IF(D12="","",IF(E12="","",D12&amp;E12))</f>
        <v/>
      </c>
      <c r="G11" s="164"/>
      <c r="I11" s="135"/>
    </row>
    <row r="12" spans="2:9" ht="30" customHeight="1" x14ac:dyDescent="0.5">
      <c r="B12" s="246"/>
      <c r="C12" s="246"/>
      <c r="D12" s="130"/>
      <c r="E12" s="73"/>
      <c r="F12" s="250"/>
      <c r="G12" s="163" t="str">
        <f>IF(F11="","",COUNTA(F11))</f>
        <v/>
      </c>
      <c r="I12" s="135" t="str">
        <f>IF(F11="1日目のみ",1,IF(F11="2日目のみ",1,IF(F11="2日間",2,IF(F11="",""))))</f>
        <v/>
      </c>
    </row>
    <row r="13" spans="2:9" ht="14.25" customHeight="1" x14ac:dyDescent="0.5">
      <c r="B13" s="90"/>
      <c r="C13" s="90"/>
      <c r="D13" s="137"/>
      <c r="E13" s="137"/>
      <c r="F13" s="133"/>
      <c r="G13" s="133"/>
      <c r="I13" s="258">
        <f>SUM(I8:I12)</f>
        <v>0</v>
      </c>
    </row>
    <row r="14" spans="2:9" ht="14.25" customHeight="1" x14ac:dyDescent="0.5">
      <c r="B14" s="90"/>
      <c r="C14" s="90"/>
      <c r="D14" s="137"/>
      <c r="E14" s="137"/>
      <c r="F14" s="133"/>
      <c r="G14" s="133"/>
      <c r="I14" s="258"/>
    </row>
    <row r="15" spans="2:9" ht="18" customHeight="1" x14ac:dyDescent="0.5">
      <c r="B15" s="150" t="s">
        <v>120</v>
      </c>
      <c r="C15" s="75" t="s">
        <v>137</v>
      </c>
      <c r="I15" s="135"/>
    </row>
    <row r="16" spans="2:9" ht="18" customHeight="1" x14ac:dyDescent="0.5">
      <c r="B16" s="150" t="s">
        <v>120</v>
      </c>
      <c r="C16" s="138" t="s">
        <v>169</v>
      </c>
    </row>
    <row r="17" spans="2:6" ht="18" customHeight="1" x14ac:dyDescent="0.5">
      <c r="B17" s="151" t="s">
        <v>120</v>
      </c>
      <c r="C17" s="149" t="s">
        <v>138</v>
      </c>
      <c r="D17" s="149"/>
      <c r="E17" s="149"/>
      <c r="F17" s="149"/>
    </row>
    <row r="18" spans="2:6" ht="18" customHeight="1" x14ac:dyDescent="0.5">
      <c r="B18" s="152" t="s">
        <v>139</v>
      </c>
      <c r="C18" s="139" t="s">
        <v>140</v>
      </c>
      <c r="D18" s="139"/>
      <c r="E18" s="139"/>
      <c r="F18" s="139"/>
    </row>
    <row r="19" spans="2:6" ht="18" customHeight="1" x14ac:dyDescent="0.5">
      <c r="B19" s="138"/>
      <c r="C19" s="138" t="s">
        <v>136</v>
      </c>
    </row>
    <row r="20" spans="2:6" ht="18" customHeight="1" x14ac:dyDescent="0.5">
      <c r="B20" s="152" t="s">
        <v>120</v>
      </c>
      <c r="C20" s="138" t="s">
        <v>170</v>
      </c>
    </row>
    <row r="21" spans="2:6" ht="18" customHeight="1" x14ac:dyDescent="0.5">
      <c r="C21" s="139" t="s">
        <v>171</v>
      </c>
    </row>
    <row r="22" spans="2:6" ht="18" customHeight="1" x14ac:dyDescent="0.5"/>
    <row r="23" spans="2:6" ht="18" customHeight="1" x14ac:dyDescent="0.5"/>
  </sheetData>
  <sheetProtection algorithmName="SHA-512" hashValue="7wQ5caLS4Fv1FEH85NbVpBWtSoi0xMbQNBgtVCCuYrQFwcXzg/bfkzhrMCZWbByRRXNX6mj2YGq3krs3003RRw==" saltValue="+ttR76o36JCjJqJT7Q+SsQ==" spinCount="100000" sheet="1" selectLockedCells="1"/>
  <mergeCells count="19">
    <mergeCell ref="B5:B6"/>
    <mergeCell ref="C5:C6"/>
    <mergeCell ref="F5:F6"/>
    <mergeCell ref="I13:I14"/>
    <mergeCell ref="B9:B10"/>
    <mergeCell ref="C9:C10"/>
    <mergeCell ref="B11:B12"/>
    <mergeCell ref="C11:C12"/>
    <mergeCell ref="F11:F12"/>
    <mergeCell ref="B7:B8"/>
    <mergeCell ref="C7:C8"/>
    <mergeCell ref="F7:F8"/>
    <mergeCell ref="F9:F10"/>
    <mergeCell ref="B1:E1"/>
    <mergeCell ref="B3:B4"/>
    <mergeCell ref="C3:C4"/>
    <mergeCell ref="D3:E3"/>
    <mergeCell ref="F3:F4"/>
    <mergeCell ref="D4:E4"/>
  </mergeCells>
  <phoneticPr fontId="2"/>
  <dataValidations count="1">
    <dataValidation type="list" allowBlank="1" showInputMessage="1" showErrorMessage="1" sqref="F5:F6" xr:uid="{EADF4D32-80A7-462F-B581-ABAAA7B3FA2E}">
      <formula1>"23日のみ,24日のみ,両日"</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7030A0"/>
  </sheetPr>
  <dimension ref="A1:I25"/>
  <sheetViews>
    <sheetView showGridLines="0" showZeros="0" zoomScaleNormal="100" workbookViewId="0">
      <selection activeCell="B6" sqref="B6"/>
    </sheetView>
  </sheetViews>
  <sheetFormatPr defaultColWidth="8.77734375" defaultRowHeight="17.399999999999999" x14ac:dyDescent="0.5"/>
  <cols>
    <col min="1" max="1" width="5.77734375" style="7" customWidth="1"/>
    <col min="2" max="3" width="24.44140625" style="7" customWidth="1"/>
    <col min="4" max="6" width="12.44140625" style="7" customWidth="1"/>
    <col min="7" max="7" width="13.109375" style="7" customWidth="1"/>
    <col min="8" max="8" width="8.6640625" style="7" customWidth="1"/>
    <col min="9" max="9" width="13" style="7" bestFit="1" customWidth="1"/>
    <col min="10" max="10" width="7.6640625" style="7" customWidth="1"/>
    <col min="11" max="11" width="27.6640625" style="7" bestFit="1" customWidth="1"/>
    <col min="12" max="16384" width="8.77734375" style="7"/>
  </cols>
  <sheetData>
    <row r="1" spans="1:9" ht="29.25" customHeight="1" x14ac:dyDescent="0.5">
      <c r="A1" s="244" t="s">
        <v>48</v>
      </c>
      <c r="B1" s="244"/>
      <c r="C1" s="244"/>
      <c r="D1" s="244"/>
      <c r="E1" s="244"/>
      <c r="F1" s="244"/>
      <c r="G1" s="244"/>
    </row>
    <row r="2" spans="1:9" ht="12.75" customHeight="1" x14ac:dyDescent="0.5">
      <c r="A2" s="14"/>
      <c r="B2" s="14"/>
      <c r="E2" s="14"/>
      <c r="F2" s="14"/>
      <c r="G2" s="14"/>
    </row>
    <row r="3" spans="1:9" ht="33" customHeight="1" x14ac:dyDescent="0.5">
      <c r="A3" s="125"/>
      <c r="B3" s="126" t="s">
        <v>125</v>
      </c>
      <c r="C3" s="272">
        <f>所属団体情報!$D$7</f>
        <v>0</v>
      </c>
      <c r="D3" s="272"/>
      <c r="E3" s="272"/>
      <c r="F3" s="272"/>
      <c r="G3" s="272"/>
      <c r="H3" s="8"/>
      <c r="I3" s="8"/>
    </row>
    <row r="4" spans="1:9" ht="19.95" customHeight="1" x14ac:dyDescent="0.5">
      <c r="A4" s="264" t="s">
        <v>40</v>
      </c>
      <c r="B4" s="266" t="s">
        <v>2</v>
      </c>
      <c r="C4" s="267"/>
      <c r="D4" s="270" t="s">
        <v>45</v>
      </c>
      <c r="E4" s="270"/>
      <c r="F4" s="270"/>
      <c r="G4" s="270"/>
      <c r="H4" s="16"/>
    </row>
    <row r="5" spans="1:9" ht="30" customHeight="1" x14ac:dyDescent="0.5">
      <c r="A5" s="265"/>
      <c r="B5" s="268" t="s">
        <v>3</v>
      </c>
      <c r="C5" s="269"/>
      <c r="D5" s="270"/>
      <c r="E5" s="270"/>
      <c r="F5" s="270"/>
      <c r="G5" s="270"/>
      <c r="H5" s="8"/>
    </row>
    <row r="6" spans="1:9" ht="19.95" customHeight="1" x14ac:dyDescent="0.5">
      <c r="A6" s="264">
        <v>1</v>
      </c>
      <c r="B6" s="19"/>
      <c r="C6" s="20"/>
      <c r="D6" s="271"/>
      <c r="E6" s="271"/>
      <c r="F6" s="271"/>
      <c r="G6" s="271"/>
    </row>
    <row r="7" spans="1:9" ht="30" customHeight="1" x14ac:dyDescent="0.5">
      <c r="A7" s="265"/>
      <c r="B7" s="21"/>
      <c r="C7" s="22"/>
      <c r="D7" s="271"/>
      <c r="E7" s="271"/>
      <c r="F7" s="271"/>
      <c r="G7" s="271"/>
    </row>
    <row r="8" spans="1:9" ht="19.95" customHeight="1" x14ac:dyDescent="0.5">
      <c r="A8" s="264">
        <v>2</v>
      </c>
      <c r="B8" s="57"/>
      <c r="C8" s="20"/>
      <c r="D8" s="271"/>
      <c r="E8" s="271"/>
      <c r="F8" s="271"/>
      <c r="G8" s="271"/>
    </row>
    <row r="9" spans="1:9" ht="30" customHeight="1" x14ac:dyDescent="0.5">
      <c r="A9" s="265"/>
      <c r="B9" s="21"/>
      <c r="C9" s="22"/>
      <c r="D9" s="271"/>
      <c r="E9" s="271"/>
      <c r="F9" s="271"/>
      <c r="G9" s="271"/>
    </row>
    <row r="10" spans="1:9" ht="30" customHeight="1" thickBot="1" x14ac:dyDescent="0.55000000000000004">
      <c r="A10" s="16" t="s">
        <v>46</v>
      </c>
      <c r="B10" s="18"/>
      <c r="C10" s="18"/>
      <c r="D10" s="17"/>
      <c r="E10" s="17"/>
      <c r="F10" s="17"/>
      <c r="G10" s="17"/>
      <c r="H10" s="8"/>
      <c r="I10" s="8"/>
    </row>
    <row r="11" spans="1:9" ht="30" customHeight="1" thickBot="1" x14ac:dyDescent="0.55000000000000004">
      <c r="A11" s="17"/>
      <c r="B11" s="261" t="s">
        <v>131</v>
      </c>
      <c r="C11" s="262"/>
      <c r="D11" s="263">
        <f>COUNTA(D6:F9)</f>
        <v>0</v>
      </c>
      <c r="E11" s="263"/>
      <c r="F11" s="128" t="s">
        <v>132</v>
      </c>
      <c r="G11" s="17"/>
      <c r="H11" s="8"/>
      <c r="I11" s="8"/>
    </row>
    <row r="12" spans="1:9" ht="30" customHeight="1" x14ac:dyDescent="0.5">
      <c r="A12" s="17"/>
      <c r="B12" s="18"/>
      <c r="C12" s="18"/>
      <c r="D12" s="17"/>
      <c r="E12" s="17"/>
      <c r="F12" s="17"/>
      <c r="G12" s="17"/>
      <c r="H12" s="8"/>
      <c r="I12" s="8"/>
    </row>
    <row r="13" spans="1:9" ht="18.45" customHeight="1" x14ac:dyDescent="0.5">
      <c r="A13" s="8" t="s">
        <v>116</v>
      </c>
      <c r="B13" s="18"/>
      <c r="C13" s="18"/>
      <c r="D13" s="17"/>
      <c r="E13" s="17"/>
      <c r="F13" s="17"/>
      <c r="G13" s="17"/>
      <c r="H13" s="8"/>
      <c r="I13" s="8"/>
    </row>
    <row r="14" spans="1:9" ht="18.45" customHeight="1" x14ac:dyDescent="0.5">
      <c r="A14" s="7" t="s">
        <v>4</v>
      </c>
    </row>
    <row r="15" spans="1:9" ht="18.75" customHeight="1" x14ac:dyDescent="0.5">
      <c r="A15" s="7" t="s">
        <v>118</v>
      </c>
    </row>
    <row r="16" spans="1:9" ht="18.75" customHeight="1" x14ac:dyDescent="0.5">
      <c r="A16" s="7" t="s">
        <v>117</v>
      </c>
    </row>
    <row r="17" spans="1:1" ht="18.75" customHeight="1" x14ac:dyDescent="0.5">
      <c r="A17" s="7" t="s">
        <v>119</v>
      </c>
    </row>
    <row r="18" spans="1:1" ht="18.75" customHeight="1" x14ac:dyDescent="0.5">
      <c r="A18" s="7" t="s">
        <v>47</v>
      </c>
    </row>
    <row r="19" spans="1:1" ht="18.75" customHeight="1" x14ac:dyDescent="0.5">
      <c r="A19" s="7" t="s">
        <v>129</v>
      </c>
    </row>
    <row r="20" spans="1:1" ht="18.75" customHeight="1" x14ac:dyDescent="0.5">
      <c r="A20" s="7" t="s">
        <v>128</v>
      </c>
    </row>
    <row r="21" spans="1:1" ht="18.75" customHeight="1" x14ac:dyDescent="0.5">
      <c r="A21" s="7" t="s">
        <v>130</v>
      </c>
    </row>
    <row r="22" spans="1:1" ht="18.75" customHeight="1" x14ac:dyDescent="0.5"/>
    <row r="23" spans="1:1" ht="18.75" customHeight="1" x14ac:dyDescent="0.5"/>
    <row r="24" spans="1:1" ht="18.75" customHeight="1" x14ac:dyDescent="0.5"/>
    <row r="25" spans="1:1" ht="18.75" customHeight="1" x14ac:dyDescent="0.5"/>
  </sheetData>
  <sheetProtection algorithmName="SHA-512" hashValue="rMIqsJppoOw+SWLg/g6LRFwmS96geQ/BP7nOCf/uKfvp3HSLxAJI0EeSvc4MyMv2F18B9wM+EbT/0mTzsBAwiQ==" saltValue="GZhtdArUDWgVImHEfZJ8yA==" spinCount="100000" sheet="1" selectLockedCells="1"/>
  <mergeCells count="12">
    <mergeCell ref="A1:G1"/>
    <mergeCell ref="B11:C11"/>
    <mergeCell ref="D11:E11"/>
    <mergeCell ref="A8:A9"/>
    <mergeCell ref="A4:A5"/>
    <mergeCell ref="B4:C4"/>
    <mergeCell ref="B5:C5"/>
    <mergeCell ref="A6:A7"/>
    <mergeCell ref="D4:G5"/>
    <mergeCell ref="D6:G7"/>
    <mergeCell ref="D8:G9"/>
    <mergeCell ref="C3:G3"/>
  </mergeCells>
  <phoneticPr fontId="2"/>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sheetPr>
  <dimension ref="B1:M20"/>
  <sheetViews>
    <sheetView showGridLines="0" zoomScaleNormal="100" workbookViewId="0">
      <selection activeCell="C7" sqref="C7:C8"/>
    </sheetView>
  </sheetViews>
  <sheetFormatPr defaultColWidth="8.77734375" defaultRowHeight="17.399999999999999" x14ac:dyDescent="0.5"/>
  <cols>
    <col min="1" max="1" width="4.33203125" style="75" customWidth="1"/>
    <col min="2" max="2" width="5.77734375" style="75" customWidth="1"/>
    <col min="3" max="3" width="8.6640625" style="75" customWidth="1"/>
    <col min="4" max="5" width="20.6640625" style="75" customWidth="1"/>
    <col min="6" max="7" width="10.6640625" style="75" customWidth="1"/>
    <col min="8" max="9" width="16.109375" style="75" customWidth="1"/>
    <col min="10" max="10" width="14.6640625" style="75" customWidth="1"/>
    <col min="11" max="11" width="13" style="75" bestFit="1" customWidth="1"/>
    <col min="12" max="12" width="2.33203125" style="75" customWidth="1"/>
    <col min="13" max="13" width="7.6640625" style="75" customWidth="1"/>
    <col min="14" max="16384" width="8.77734375" style="75"/>
  </cols>
  <sheetData>
    <row r="1" spans="2:13" ht="34.5" customHeight="1" x14ac:dyDescent="0.5">
      <c r="B1" s="296">
        <f>所属団体情報!$D$7</f>
        <v>0</v>
      </c>
      <c r="C1" s="296"/>
      <c r="D1" s="296"/>
      <c r="E1" s="296"/>
      <c r="F1" s="296"/>
      <c r="G1" s="296"/>
      <c r="H1" s="296"/>
      <c r="I1" s="296"/>
    </row>
    <row r="2" spans="2:13" ht="33" customHeight="1" x14ac:dyDescent="0.5">
      <c r="B2" s="132" t="s">
        <v>78</v>
      </c>
      <c r="C2" s="132"/>
      <c r="H2" s="133"/>
      <c r="I2" s="136">
        <f>COUNTA(C7:C10)</f>
        <v>0</v>
      </c>
      <c r="J2" s="133"/>
      <c r="K2" s="133"/>
    </row>
    <row r="3" spans="2:13" ht="19.95" customHeight="1" x14ac:dyDescent="0.5">
      <c r="B3" s="245" t="s">
        <v>40</v>
      </c>
      <c r="C3" s="245" t="s">
        <v>87</v>
      </c>
      <c r="D3" s="247" t="s">
        <v>44</v>
      </c>
      <c r="E3" s="248"/>
      <c r="F3" s="279" t="s">
        <v>90</v>
      </c>
      <c r="G3" s="280"/>
      <c r="H3" s="297" t="s">
        <v>79</v>
      </c>
      <c r="I3" s="280"/>
      <c r="J3" s="249"/>
      <c r="K3" s="134"/>
    </row>
    <row r="4" spans="2:13" ht="30" customHeight="1" x14ac:dyDescent="0.5">
      <c r="B4" s="246"/>
      <c r="C4" s="246"/>
      <c r="D4" s="251" t="s">
        <v>3</v>
      </c>
      <c r="E4" s="252"/>
      <c r="F4" s="251"/>
      <c r="G4" s="252"/>
      <c r="H4" s="251"/>
      <c r="I4" s="252"/>
      <c r="J4" s="250"/>
      <c r="K4" s="133"/>
    </row>
    <row r="5" spans="2:13" ht="19.5" customHeight="1" x14ac:dyDescent="0.5">
      <c r="B5" s="253" t="s">
        <v>80</v>
      </c>
      <c r="C5" s="253" t="s">
        <v>89</v>
      </c>
      <c r="D5" s="140" t="s">
        <v>105</v>
      </c>
      <c r="E5" s="141" t="s">
        <v>106</v>
      </c>
      <c r="F5" s="288">
        <v>812345678</v>
      </c>
      <c r="G5" s="289"/>
      <c r="H5" s="283" t="s">
        <v>83</v>
      </c>
      <c r="I5" s="284"/>
      <c r="J5" s="257"/>
      <c r="K5" s="133"/>
    </row>
    <row r="6" spans="2:13" ht="30" customHeight="1" x14ac:dyDescent="0.5">
      <c r="B6" s="254"/>
      <c r="C6" s="287"/>
      <c r="D6" s="142" t="s">
        <v>81</v>
      </c>
      <c r="E6" s="143" t="s">
        <v>82</v>
      </c>
      <c r="F6" s="290"/>
      <c r="G6" s="291"/>
      <c r="H6" s="285"/>
      <c r="I6" s="286"/>
      <c r="J6" s="257"/>
      <c r="K6" s="133"/>
      <c r="M6" s="135"/>
    </row>
    <row r="7" spans="2:13" ht="19.95" customHeight="1" x14ac:dyDescent="0.5">
      <c r="B7" s="245">
        <v>1</v>
      </c>
      <c r="C7" s="281"/>
      <c r="D7" s="71"/>
      <c r="E7" s="72"/>
      <c r="F7" s="292"/>
      <c r="G7" s="293"/>
      <c r="H7" s="275"/>
      <c r="I7" s="276"/>
      <c r="J7" s="250" t="str">
        <f>IF(E8="","",1)</f>
        <v/>
      </c>
      <c r="K7" s="273">
        <f>SUM(J7:J10)</f>
        <v>0</v>
      </c>
      <c r="M7" s="135"/>
    </row>
    <row r="8" spans="2:13" ht="30" customHeight="1" x14ac:dyDescent="0.5">
      <c r="B8" s="246"/>
      <c r="C8" s="282"/>
      <c r="D8" s="130"/>
      <c r="E8" s="73"/>
      <c r="F8" s="294"/>
      <c r="G8" s="295"/>
      <c r="H8" s="277"/>
      <c r="I8" s="278"/>
      <c r="J8" s="250"/>
      <c r="K8" s="273"/>
      <c r="M8" s="135"/>
    </row>
    <row r="9" spans="2:13" ht="19.95" customHeight="1" x14ac:dyDescent="0.5">
      <c r="B9" s="245">
        <v>2</v>
      </c>
      <c r="C9" s="281"/>
      <c r="D9" s="71"/>
      <c r="E9" s="72"/>
      <c r="F9" s="292"/>
      <c r="G9" s="293"/>
      <c r="H9" s="275"/>
      <c r="I9" s="276"/>
      <c r="J9" s="250" t="str">
        <f>IF(E10="","",1)</f>
        <v/>
      </c>
      <c r="K9" s="274"/>
      <c r="M9" s="135"/>
    </row>
    <row r="10" spans="2:13" ht="30" customHeight="1" x14ac:dyDescent="0.5">
      <c r="B10" s="246"/>
      <c r="C10" s="282"/>
      <c r="D10" s="130"/>
      <c r="E10" s="73"/>
      <c r="F10" s="294"/>
      <c r="G10" s="295"/>
      <c r="H10" s="277"/>
      <c r="I10" s="278"/>
      <c r="J10" s="250"/>
      <c r="K10" s="274"/>
      <c r="M10" s="135"/>
    </row>
    <row r="11" spans="2:13" ht="14.25" customHeight="1" x14ac:dyDescent="0.5">
      <c r="B11" s="90"/>
      <c r="C11" s="90"/>
      <c r="D11" s="137"/>
      <c r="E11" s="137"/>
      <c r="F11" s="137"/>
      <c r="G11" s="137"/>
      <c r="H11" s="82"/>
      <c r="I11" s="82"/>
      <c r="J11" s="133"/>
      <c r="K11" s="133"/>
      <c r="M11" s="145"/>
    </row>
    <row r="12" spans="2:13" ht="18" customHeight="1" x14ac:dyDescent="0.5">
      <c r="B12" s="75" t="s">
        <v>120</v>
      </c>
      <c r="C12" s="75" t="s">
        <v>172</v>
      </c>
      <c r="M12" s="135"/>
    </row>
    <row r="13" spans="2:13" ht="18" customHeight="1" x14ac:dyDescent="0.5">
      <c r="B13" s="75" t="s">
        <v>120</v>
      </c>
      <c r="C13" s="138" t="s">
        <v>173</v>
      </c>
    </row>
    <row r="14" spans="2:13" ht="18" customHeight="1" x14ac:dyDescent="0.5">
      <c r="B14" s="160" t="s">
        <v>120</v>
      </c>
      <c r="C14" s="160" t="s">
        <v>175</v>
      </c>
      <c r="D14" s="160"/>
      <c r="E14" s="160"/>
      <c r="F14" s="160"/>
      <c r="G14" s="160"/>
      <c r="H14" s="160"/>
      <c r="I14" s="160"/>
      <c r="J14" s="160"/>
    </row>
    <row r="15" spans="2:13" ht="18" customHeight="1" x14ac:dyDescent="0.5">
      <c r="B15" s="139"/>
      <c r="C15" s="139" t="s">
        <v>176</v>
      </c>
      <c r="D15" s="139"/>
      <c r="E15" s="139"/>
      <c r="F15" s="139"/>
      <c r="G15" s="139"/>
      <c r="H15" s="139"/>
      <c r="I15" s="139"/>
      <c r="J15" s="139"/>
    </row>
    <row r="16" spans="2:13" ht="18" customHeight="1" x14ac:dyDescent="0.5">
      <c r="B16" s="75" t="s">
        <v>120</v>
      </c>
      <c r="C16" s="75" t="s">
        <v>174</v>
      </c>
    </row>
    <row r="17" ht="18" customHeight="1" x14ac:dyDescent="0.5"/>
    <row r="18" ht="18" customHeight="1" x14ac:dyDescent="0.5"/>
    <row r="19" ht="18" customHeight="1" x14ac:dyDescent="0.5"/>
    <row r="20" ht="18" customHeight="1" x14ac:dyDescent="0.5"/>
  </sheetData>
  <sheetProtection algorithmName="SHA-512" hashValue="2gNiQ4y6/sm9esBGOAtWAPE5/Gmo35OkLdvBPKbYJpMoBvXt4EQEuSJqkfyX+0EXjl3V8kUncj3L/0KWVmJ5iA==" saltValue="B25++bPff1Ly+OHXMFQKLw==" spinCount="100000" sheet="1" selectLockedCells="1"/>
  <mergeCells count="25">
    <mergeCell ref="B1:I1"/>
    <mergeCell ref="B3:B4"/>
    <mergeCell ref="D3:E3"/>
    <mergeCell ref="H3:I4"/>
    <mergeCell ref="D4:E4"/>
    <mergeCell ref="C3:C4"/>
    <mergeCell ref="B9:B10"/>
    <mergeCell ref="H9:I10"/>
    <mergeCell ref="B7:B8"/>
    <mergeCell ref="H7:I8"/>
    <mergeCell ref="F3:G4"/>
    <mergeCell ref="B5:B6"/>
    <mergeCell ref="C9:C10"/>
    <mergeCell ref="H5:I6"/>
    <mergeCell ref="C5:C6"/>
    <mergeCell ref="C7:C8"/>
    <mergeCell ref="F5:G6"/>
    <mergeCell ref="F7:G8"/>
    <mergeCell ref="F9:G10"/>
    <mergeCell ref="K7:K8"/>
    <mergeCell ref="K9:K10"/>
    <mergeCell ref="J5:J6"/>
    <mergeCell ref="J3:J4"/>
    <mergeCell ref="J7:J8"/>
    <mergeCell ref="J9:J10"/>
  </mergeCells>
  <phoneticPr fontId="2"/>
  <dataValidations count="1">
    <dataValidation type="list" allowBlank="1" showInputMessage="1" showErrorMessage="1" sqref="C5:C10" xr:uid="{00000000-0002-0000-0400-000000000000}">
      <formula1>"国際,1種,2種,3種"</formula1>
    </dataValidation>
  </dataValidations>
  <printOptions horizontalCentered="1"/>
  <pageMargins left="0.36180555555555555" right="0.19652777777777777" top="0.22152777777777777" bottom="0.29097222222222224" header="0.51180555555555551" footer="0.51180555555555551"/>
  <pageSetup paperSize="9" scale="66"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50"/>
  </sheetPr>
  <dimension ref="B1:K31"/>
  <sheetViews>
    <sheetView showGridLines="0" zoomScaleNormal="100" workbookViewId="0">
      <selection activeCell="C7" sqref="C7:C8"/>
    </sheetView>
  </sheetViews>
  <sheetFormatPr defaultColWidth="8.77734375" defaultRowHeight="17.399999999999999" x14ac:dyDescent="0.5"/>
  <cols>
    <col min="1" max="1" width="4.33203125" style="7" customWidth="1"/>
    <col min="2" max="2" width="5.77734375" style="7" customWidth="1"/>
    <col min="3" max="3" width="7.44140625" style="7" customWidth="1"/>
    <col min="4" max="4" width="24" style="7" customWidth="1"/>
    <col min="5" max="5" width="20.6640625" style="7" customWidth="1"/>
    <col min="6" max="6" width="5.44140625" style="7" customWidth="1"/>
    <col min="7" max="7" width="14.109375" style="7" customWidth="1"/>
    <col min="8" max="8" width="5.6640625" style="7" customWidth="1"/>
    <col min="9" max="9" width="12.109375" style="7" customWidth="1"/>
    <col min="10" max="10" width="2.33203125" style="7" customWidth="1"/>
    <col min="11" max="11" width="27.6640625" style="7" bestFit="1" customWidth="1"/>
    <col min="12" max="16384" width="8.77734375" style="7"/>
  </cols>
  <sheetData>
    <row r="1" spans="2:11" ht="34.5" customHeight="1" x14ac:dyDescent="0.5">
      <c r="B1" s="244">
        <f>所属団体情報!$D$7</f>
        <v>0</v>
      </c>
      <c r="C1" s="244"/>
      <c r="D1" s="244"/>
      <c r="E1" s="244"/>
      <c r="F1" s="244"/>
      <c r="G1" s="244"/>
      <c r="K1" s="8" t="s">
        <v>49</v>
      </c>
    </row>
    <row r="2" spans="2:11" ht="33" customHeight="1" x14ac:dyDescent="0.5">
      <c r="B2" s="15" t="s">
        <v>60</v>
      </c>
      <c r="C2" s="15"/>
      <c r="F2" s="8"/>
      <c r="G2" s="34">
        <f>COUNTA(#REF!)</f>
        <v>1</v>
      </c>
      <c r="H2" s="8"/>
      <c r="I2" s="8"/>
      <c r="K2" s="8" t="s">
        <v>50</v>
      </c>
    </row>
    <row r="3" spans="2:11" ht="19.95" customHeight="1" x14ac:dyDescent="0.5">
      <c r="B3" s="264" t="s">
        <v>1</v>
      </c>
      <c r="C3" s="264" t="s">
        <v>51</v>
      </c>
      <c r="D3" s="266" t="s">
        <v>2</v>
      </c>
      <c r="E3" s="336"/>
      <c r="F3" s="340" t="s">
        <v>52</v>
      </c>
      <c r="G3" s="341"/>
      <c r="H3" s="342"/>
      <c r="I3" s="16"/>
    </row>
    <row r="4" spans="2:11" ht="30" customHeight="1" x14ac:dyDescent="0.5">
      <c r="B4" s="265"/>
      <c r="C4" s="265"/>
      <c r="D4" s="268" t="s">
        <v>61</v>
      </c>
      <c r="E4" s="337"/>
      <c r="F4" s="268"/>
      <c r="G4" s="269"/>
      <c r="H4" s="337"/>
      <c r="I4" s="8"/>
    </row>
    <row r="5" spans="2:11" ht="19.95" customHeight="1" x14ac:dyDescent="0.5">
      <c r="B5" s="264">
        <v>1</v>
      </c>
      <c r="C5" s="281"/>
      <c r="D5" s="332"/>
      <c r="E5" s="333"/>
      <c r="F5" s="338" t="str">
        <f>IF(C5="","",IF(C5="A",30000,IF(C5="B",20000,IF(C5="C",10000,IF(C5="D",5000,IF(C5="E",1000))))))</f>
        <v/>
      </c>
      <c r="G5" s="338"/>
      <c r="H5" s="330" t="s">
        <v>9</v>
      </c>
      <c r="I5" s="298" t="str">
        <f>F5</f>
        <v/>
      </c>
    </row>
    <row r="6" spans="2:11" ht="30" customHeight="1" x14ac:dyDescent="0.5">
      <c r="B6" s="265"/>
      <c r="C6" s="282"/>
      <c r="D6" s="334"/>
      <c r="E6" s="335"/>
      <c r="F6" s="339"/>
      <c r="G6" s="339"/>
      <c r="H6" s="331"/>
      <c r="I6" s="298"/>
    </row>
    <row r="7" spans="2:11" ht="19.95" customHeight="1" x14ac:dyDescent="0.5">
      <c r="B7" s="264">
        <v>2</v>
      </c>
      <c r="C7" s="281"/>
      <c r="D7" s="332"/>
      <c r="E7" s="333"/>
      <c r="F7" s="338" t="str">
        <f>IF(C7="","",IF(C7="A",30000,IF(C7="B",20000,IF(C7="C",10000,IF(C7="D",5000,IF(C7="E",1000))))))</f>
        <v/>
      </c>
      <c r="G7" s="338"/>
      <c r="H7" s="330" t="s">
        <v>9</v>
      </c>
      <c r="I7" s="298" t="str">
        <f>F7</f>
        <v/>
      </c>
    </row>
    <row r="8" spans="2:11" ht="30" customHeight="1" x14ac:dyDescent="0.5">
      <c r="B8" s="265"/>
      <c r="C8" s="282"/>
      <c r="D8" s="334"/>
      <c r="E8" s="335"/>
      <c r="F8" s="339"/>
      <c r="G8" s="339"/>
      <c r="H8" s="331"/>
      <c r="I8" s="298"/>
    </row>
    <row r="9" spans="2:11" ht="19.95" customHeight="1" x14ac:dyDescent="0.5">
      <c r="B9" s="264">
        <v>3</v>
      </c>
      <c r="C9" s="281"/>
      <c r="D9" s="332"/>
      <c r="E9" s="333"/>
      <c r="F9" s="338" t="str">
        <f t="shared" ref="F9" si="0">IF(C9="","",IF(C9="A",30000,IF(C9="B",20000,IF(C9="C",10000,IF(C9="D",5000,IF(C9="E",1000))))))</f>
        <v/>
      </c>
      <c r="G9" s="338"/>
      <c r="H9" s="330" t="s">
        <v>9</v>
      </c>
      <c r="I9" s="298" t="str">
        <f>F9</f>
        <v/>
      </c>
    </row>
    <row r="10" spans="2:11" ht="30" customHeight="1" x14ac:dyDescent="0.5">
      <c r="B10" s="265"/>
      <c r="C10" s="282"/>
      <c r="D10" s="334"/>
      <c r="E10" s="335"/>
      <c r="F10" s="339"/>
      <c r="G10" s="339"/>
      <c r="H10" s="331"/>
      <c r="I10" s="298"/>
    </row>
    <row r="11" spans="2:11" ht="19.95" customHeight="1" x14ac:dyDescent="0.5">
      <c r="B11" s="264">
        <v>4</v>
      </c>
      <c r="C11" s="281"/>
      <c r="D11" s="332"/>
      <c r="E11" s="333"/>
      <c r="F11" s="338" t="str">
        <f t="shared" ref="F11" si="1">IF(C11="","",IF(C11="A",30000,IF(C11="B",20000,IF(C11="C",10000,IF(C11="D",5000,IF(C11="E",1000))))))</f>
        <v/>
      </c>
      <c r="G11" s="338"/>
      <c r="H11" s="330" t="s">
        <v>9</v>
      </c>
      <c r="I11" s="298" t="str">
        <f>F11</f>
        <v/>
      </c>
    </row>
    <row r="12" spans="2:11" ht="30" customHeight="1" x14ac:dyDescent="0.5">
      <c r="B12" s="265"/>
      <c r="C12" s="282"/>
      <c r="D12" s="334"/>
      <c r="E12" s="335"/>
      <c r="F12" s="339"/>
      <c r="G12" s="339"/>
      <c r="H12" s="331"/>
      <c r="I12" s="298"/>
    </row>
    <row r="13" spans="2:11" ht="14.25" customHeight="1" thickBot="1" x14ac:dyDescent="0.55000000000000004">
      <c r="B13" s="17"/>
      <c r="C13" s="17"/>
      <c r="D13" s="23"/>
      <c r="E13" s="23"/>
      <c r="F13" s="24"/>
      <c r="G13" s="24"/>
      <c r="H13" s="8"/>
      <c r="I13" s="8"/>
    </row>
    <row r="14" spans="2:11" ht="33.75" customHeight="1" thickBot="1" x14ac:dyDescent="0.55000000000000004">
      <c r="B14" s="17"/>
      <c r="C14" s="17"/>
      <c r="D14" s="23"/>
      <c r="E14" s="23"/>
      <c r="F14" s="42" t="s">
        <v>12</v>
      </c>
      <c r="G14" s="161" t="str">
        <f>IF(COUNT(I5:I12)=0,"",SUM(I5:I12))</f>
        <v/>
      </c>
      <c r="H14" s="43" t="s">
        <v>9</v>
      </c>
      <c r="I14" s="8"/>
    </row>
    <row r="15" spans="2:11" ht="14.25" customHeight="1" thickBot="1" x14ac:dyDescent="0.55000000000000004">
      <c r="B15" s="17"/>
      <c r="C15" s="17"/>
      <c r="D15" s="23"/>
      <c r="E15" s="23"/>
      <c r="F15" s="24"/>
      <c r="G15" s="24"/>
      <c r="H15" s="8"/>
      <c r="I15" s="8"/>
    </row>
    <row r="16" spans="2:11" ht="18" customHeight="1" x14ac:dyDescent="0.5">
      <c r="B16" s="44" t="s">
        <v>51</v>
      </c>
      <c r="C16" s="326" t="s">
        <v>53</v>
      </c>
      <c r="D16" s="327"/>
      <c r="E16" s="328" t="s">
        <v>62</v>
      </c>
      <c r="F16" s="329"/>
      <c r="G16" s="328" t="s">
        <v>54</v>
      </c>
      <c r="H16" s="329"/>
      <c r="I16" s="45" t="s">
        <v>52</v>
      </c>
    </row>
    <row r="17" spans="2:9" ht="18" customHeight="1" x14ac:dyDescent="0.5">
      <c r="B17" s="319" t="s">
        <v>63</v>
      </c>
      <c r="C17" s="320" t="s">
        <v>64</v>
      </c>
      <c r="D17" s="321"/>
      <c r="E17" s="322" t="s">
        <v>65</v>
      </c>
      <c r="F17" s="323"/>
      <c r="G17" s="324" t="s">
        <v>66</v>
      </c>
      <c r="H17" s="325"/>
      <c r="I17" s="318">
        <v>30000</v>
      </c>
    </row>
    <row r="18" spans="2:9" ht="18" customHeight="1" x14ac:dyDescent="0.5">
      <c r="B18" s="312"/>
      <c r="C18" s="313"/>
      <c r="D18" s="314"/>
      <c r="E18" s="316" t="s">
        <v>55</v>
      </c>
      <c r="F18" s="317"/>
      <c r="G18" s="316" t="s">
        <v>67</v>
      </c>
      <c r="H18" s="317"/>
      <c r="I18" s="315"/>
    </row>
    <row r="19" spans="2:9" ht="18" customHeight="1" x14ac:dyDescent="0.5">
      <c r="B19" s="311" t="s">
        <v>68</v>
      </c>
      <c r="C19" s="301" t="s">
        <v>69</v>
      </c>
      <c r="D19" s="302"/>
      <c r="E19" s="305" t="s">
        <v>65</v>
      </c>
      <c r="F19" s="306"/>
      <c r="G19" s="305" t="s">
        <v>66</v>
      </c>
      <c r="H19" s="306"/>
      <c r="I19" s="315">
        <v>20000</v>
      </c>
    </row>
    <row r="20" spans="2:9" ht="18" customHeight="1" x14ac:dyDescent="0.5">
      <c r="B20" s="312"/>
      <c r="C20" s="313"/>
      <c r="D20" s="314"/>
      <c r="E20" s="316" t="s">
        <v>55</v>
      </c>
      <c r="F20" s="317"/>
      <c r="G20" s="316" t="s">
        <v>67</v>
      </c>
      <c r="H20" s="317"/>
      <c r="I20" s="315"/>
    </row>
    <row r="21" spans="2:9" ht="18" customHeight="1" x14ac:dyDescent="0.5">
      <c r="B21" s="311" t="s">
        <v>70</v>
      </c>
      <c r="C21" s="301" t="s">
        <v>69</v>
      </c>
      <c r="D21" s="302"/>
      <c r="E21" s="305" t="s">
        <v>71</v>
      </c>
      <c r="F21" s="306"/>
      <c r="G21" s="305" t="s">
        <v>66</v>
      </c>
      <c r="H21" s="306"/>
      <c r="I21" s="315">
        <v>10000</v>
      </c>
    </row>
    <row r="22" spans="2:9" ht="18" customHeight="1" x14ac:dyDescent="0.5">
      <c r="B22" s="312"/>
      <c r="C22" s="313"/>
      <c r="D22" s="314"/>
      <c r="E22" s="316" t="s">
        <v>56</v>
      </c>
      <c r="F22" s="317"/>
      <c r="G22" s="316" t="s">
        <v>67</v>
      </c>
      <c r="H22" s="317"/>
      <c r="I22" s="315"/>
    </row>
    <row r="23" spans="2:9" ht="18" customHeight="1" x14ac:dyDescent="0.5">
      <c r="B23" s="311" t="s">
        <v>72</v>
      </c>
      <c r="C23" s="301" t="s">
        <v>69</v>
      </c>
      <c r="D23" s="302"/>
      <c r="E23" s="305" t="s">
        <v>73</v>
      </c>
      <c r="F23" s="306"/>
      <c r="G23" s="305" t="s">
        <v>66</v>
      </c>
      <c r="H23" s="306"/>
      <c r="I23" s="315">
        <v>5000</v>
      </c>
    </row>
    <row r="24" spans="2:9" ht="18" customHeight="1" x14ac:dyDescent="0.5">
      <c r="B24" s="312"/>
      <c r="C24" s="313"/>
      <c r="D24" s="314"/>
      <c r="E24" s="316" t="s">
        <v>57</v>
      </c>
      <c r="F24" s="317"/>
      <c r="G24" s="316" t="s">
        <v>67</v>
      </c>
      <c r="H24" s="317"/>
      <c r="I24" s="315"/>
    </row>
    <row r="25" spans="2:9" ht="18" customHeight="1" x14ac:dyDescent="0.5">
      <c r="B25" s="299" t="s">
        <v>74</v>
      </c>
      <c r="C25" s="301" t="s">
        <v>69</v>
      </c>
      <c r="D25" s="302"/>
      <c r="E25" s="305" t="s">
        <v>58</v>
      </c>
      <c r="F25" s="306"/>
      <c r="G25" s="305" t="s">
        <v>59</v>
      </c>
      <c r="H25" s="306"/>
      <c r="I25" s="309">
        <v>1000</v>
      </c>
    </row>
    <row r="26" spans="2:9" ht="18" thickBot="1" x14ac:dyDescent="0.55000000000000004">
      <c r="B26" s="300"/>
      <c r="C26" s="303"/>
      <c r="D26" s="304"/>
      <c r="E26" s="307"/>
      <c r="F26" s="308"/>
      <c r="G26" s="307"/>
      <c r="H26" s="308"/>
      <c r="I26" s="310"/>
    </row>
    <row r="28" spans="2:9" x14ac:dyDescent="0.5">
      <c r="B28" s="127" t="s">
        <v>120</v>
      </c>
      <c r="C28" s="61" t="s">
        <v>121</v>
      </c>
      <c r="D28" s="61"/>
      <c r="E28" s="61"/>
      <c r="F28" s="61"/>
      <c r="G28" s="61"/>
      <c r="H28" s="61"/>
      <c r="I28" s="61"/>
    </row>
    <row r="29" spans="2:9" x14ac:dyDescent="0.5">
      <c r="B29" s="61"/>
      <c r="C29" s="61" t="s">
        <v>122</v>
      </c>
      <c r="D29" s="61"/>
      <c r="E29" s="61"/>
      <c r="F29" s="61"/>
      <c r="G29" s="61"/>
      <c r="H29" s="61"/>
      <c r="I29" s="61"/>
    </row>
    <row r="30" spans="2:9" x14ac:dyDescent="0.5">
      <c r="B30" s="127" t="s">
        <v>120</v>
      </c>
      <c r="C30" s="61" t="s">
        <v>123</v>
      </c>
      <c r="D30" s="61"/>
      <c r="E30" s="61"/>
      <c r="F30" s="61"/>
      <c r="G30" s="61"/>
      <c r="H30" s="61"/>
      <c r="I30" s="61"/>
    </row>
    <row r="31" spans="2:9" x14ac:dyDescent="0.5">
      <c r="B31" s="61"/>
      <c r="C31" s="61" t="s">
        <v>124</v>
      </c>
      <c r="D31" s="61"/>
      <c r="E31" s="61"/>
      <c r="F31" s="61"/>
      <c r="G31" s="61"/>
      <c r="H31" s="61"/>
      <c r="I31" s="61"/>
    </row>
  </sheetData>
  <sheetProtection algorithmName="SHA-512" hashValue="MjNGYJsRAi1j+gaim6kQAU3q8SDSj87qaOGZiBfsc9F3jklgZZJ+AMP4cakwgQVwtbJSxPHzk6DTCXcBEjPLcQ==" saltValue="AXibniK0B1yiS7eKolu98Q==" spinCount="100000" sheet="1" selectLockedCells="1"/>
  <mergeCells count="70">
    <mergeCell ref="B5:B6"/>
    <mergeCell ref="F5:G6"/>
    <mergeCell ref="F3:H4"/>
    <mergeCell ref="H11:H12"/>
    <mergeCell ref="B11:B12"/>
    <mergeCell ref="F11:G12"/>
    <mergeCell ref="B9:B10"/>
    <mergeCell ref="F9:G10"/>
    <mergeCell ref="C9:C10"/>
    <mergeCell ref="B7:B8"/>
    <mergeCell ref="F7:G8"/>
    <mergeCell ref="C7:C8"/>
    <mergeCell ref="D11:E11"/>
    <mergeCell ref="B1:G1"/>
    <mergeCell ref="B3:B4"/>
    <mergeCell ref="D3:E3"/>
    <mergeCell ref="D4:E4"/>
    <mergeCell ref="C3:C4"/>
    <mergeCell ref="C16:D16"/>
    <mergeCell ref="E16:F16"/>
    <mergeCell ref="G16:H16"/>
    <mergeCell ref="H9:H10"/>
    <mergeCell ref="D5:E5"/>
    <mergeCell ref="D6:E6"/>
    <mergeCell ref="D12:E12"/>
    <mergeCell ref="C5:C6"/>
    <mergeCell ref="D10:E10"/>
    <mergeCell ref="H5:H6"/>
    <mergeCell ref="H7:H8"/>
    <mergeCell ref="D7:E7"/>
    <mergeCell ref="D8:E8"/>
    <mergeCell ref="D9:E9"/>
    <mergeCell ref="C11:C12"/>
    <mergeCell ref="I17:I18"/>
    <mergeCell ref="E18:F18"/>
    <mergeCell ref="G18:H18"/>
    <mergeCell ref="B19:B20"/>
    <mergeCell ref="C19:D20"/>
    <mergeCell ref="E19:F19"/>
    <mergeCell ref="G19:H19"/>
    <mergeCell ref="I19:I20"/>
    <mergeCell ref="E20:F20"/>
    <mergeCell ref="G20:H20"/>
    <mergeCell ref="B17:B18"/>
    <mergeCell ref="C17:D18"/>
    <mergeCell ref="E17:F17"/>
    <mergeCell ref="G17:H17"/>
    <mergeCell ref="B21:B22"/>
    <mergeCell ref="C21:D22"/>
    <mergeCell ref="E21:F21"/>
    <mergeCell ref="G21:H21"/>
    <mergeCell ref="I21:I22"/>
    <mergeCell ref="E22:F22"/>
    <mergeCell ref="G22:H22"/>
    <mergeCell ref="I5:I6"/>
    <mergeCell ref="I7:I8"/>
    <mergeCell ref="I9:I10"/>
    <mergeCell ref="I11:I12"/>
    <mergeCell ref="B25:B26"/>
    <mergeCell ref="C25:D26"/>
    <mergeCell ref="E25:F26"/>
    <mergeCell ref="G25:H26"/>
    <mergeCell ref="I25:I26"/>
    <mergeCell ref="B23:B24"/>
    <mergeCell ref="C23:D24"/>
    <mergeCell ref="E23:F23"/>
    <mergeCell ref="G23:H23"/>
    <mergeCell ref="I23:I24"/>
    <mergeCell ref="E24:F24"/>
    <mergeCell ref="G24:H24"/>
  </mergeCells>
  <phoneticPr fontId="2"/>
  <dataValidations count="1">
    <dataValidation type="list" allowBlank="1" showInputMessage="1" showErrorMessage="1" sqref="C5:C12" xr:uid="{00000000-0002-0000-0500-000000000000}">
      <formula1>"A,B,C,D,E"</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0000"/>
  </sheetPr>
  <dimension ref="A1:O53"/>
  <sheetViews>
    <sheetView showGridLines="0" view="pageBreakPreview" zoomScaleNormal="100" zoomScaleSheetLayoutView="100" workbookViewId="0">
      <selection activeCell="L10" sqref="L10"/>
    </sheetView>
  </sheetViews>
  <sheetFormatPr defaultColWidth="8.77734375" defaultRowHeight="17.399999999999999" x14ac:dyDescent="0.5"/>
  <cols>
    <col min="1" max="2" width="4.33203125" style="75" customWidth="1"/>
    <col min="3" max="3" width="5.77734375" style="75" customWidth="1"/>
    <col min="4" max="4" width="14.109375" style="75" customWidth="1"/>
    <col min="5" max="5" width="9.6640625" style="75" customWidth="1"/>
    <col min="6" max="9" width="6.6640625" style="75" customWidth="1"/>
    <col min="10" max="10" width="9.109375" style="75" customWidth="1"/>
    <col min="11" max="11" width="7.6640625" style="75" customWidth="1"/>
    <col min="12" max="12" width="12.109375" style="75" customWidth="1"/>
    <col min="13" max="13" width="6.6640625" style="75" customWidth="1"/>
    <col min="14" max="14" width="11.33203125" style="75" customWidth="1"/>
    <col min="15" max="15" width="7.33203125" style="75" bestFit="1" customWidth="1"/>
    <col min="16" max="16384" width="8.77734375" style="75"/>
  </cols>
  <sheetData>
    <row r="1" spans="1:15" ht="29.25" customHeight="1" x14ac:dyDescent="0.5">
      <c r="A1" s="214">
        <f>所属団体情報!$D$7</f>
        <v>0</v>
      </c>
      <c r="B1" s="214"/>
      <c r="C1" s="214"/>
      <c r="D1" s="214"/>
      <c r="E1" s="214"/>
      <c r="F1" s="214"/>
      <c r="G1" s="214"/>
      <c r="H1" s="214"/>
      <c r="I1" s="214"/>
      <c r="J1" s="214"/>
      <c r="K1" s="214"/>
      <c r="L1" s="214"/>
      <c r="M1" s="214"/>
    </row>
    <row r="2" spans="1:15" ht="24" customHeight="1" x14ac:dyDescent="0.5">
      <c r="A2" s="359" t="s">
        <v>5</v>
      </c>
      <c r="B2" s="359"/>
      <c r="C2" s="360"/>
      <c r="D2" s="360"/>
      <c r="E2" s="360"/>
      <c r="F2" s="360"/>
      <c r="G2" s="360"/>
      <c r="H2" s="360"/>
      <c r="I2" s="360"/>
      <c r="J2" s="360"/>
      <c r="K2" s="360"/>
      <c r="L2" s="360"/>
      <c r="M2" s="360"/>
      <c r="O2" s="76"/>
    </row>
    <row r="3" spans="1:15" ht="10.5" customHeight="1" x14ac:dyDescent="0.5"/>
    <row r="4" spans="1:15" ht="27" customHeight="1" thickBot="1" x14ac:dyDescent="0.55000000000000004">
      <c r="A4" s="363" t="s">
        <v>17</v>
      </c>
      <c r="B4" s="366" t="s">
        <v>36</v>
      </c>
      <c r="C4" s="366"/>
      <c r="D4" s="366"/>
      <c r="E4" s="367"/>
      <c r="F4" s="77" t="s">
        <v>10</v>
      </c>
      <c r="G4" s="77" t="s">
        <v>11</v>
      </c>
      <c r="H4" s="114" t="s">
        <v>12</v>
      </c>
      <c r="I4" s="366" t="s">
        <v>13</v>
      </c>
      <c r="J4" s="366"/>
      <c r="K4" s="367"/>
      <c r="L4" s="361" t="s">
        <v>16</v>
      </c>
      <c r="M4" s="362"/>
      <c r="N4" s="78"/>
    </row>
    <row r="5" spans="1:15" ht="27" customHeight="1" thickTop="1" x14ac:dyDescent="0.5">
      <c r="A5" s="364"/>
      <c r="B5" s="79" t="s">
        <v>6</v>
      </c>
      <c r="C5" s="368" t="s">
        <v>181</v>
      </c>
      <c r="D5" s="368"/>
      <c r="E5" s="369"/>
      <c r="F5" s="49">
        <f>'参加申込書 男子'!$E$4</f>
        <v>0</v>
      </c>
      <c r="G5" s="49">
        <f>'参加申込書 女子'!$E$4</f>
        <v>0</v>
      </c>
      <c r="H5" s="120">
        <f t="shared" ref="H5:H7" si="0">SUM(F5:G5)</f>
        <v>0</v>
      </c>
      <c r="I5" s="117" t="s">
        <v>14</v>
      </c>
      <c r="J5" s="50">
        <v>5000</v>
      </c>
      <c r="K5" s="51" t="s">
        <v>15</v>
      </c>
      <c r="L5" s="36">
        <f t="shared" ref="L5:L7" si="1">H5*J5</f>
        <v>0</v>
      </c>
      <c r="M5" s="52" t="s">
        <v>9</v>
      </c>
      <c r="N5" s="78"/>
    </row>
    <row r="6" spans="1:15" ht="27" customHeight="1" x14ac:dyDescent="0.5">
      <c r="A6" s="364"/>
      <c r="B6" s="80" t="s">
        <v>7</v>
      </c>
      <c r="C6" s="345" t="s">
        <v>182</v>
      </c>
      <c r="D6" s="345"/>
      <c r="E6" s="346"/>
      <c r="F6" s="53">
        <f>'参加申込書 男子'!$F$4</f>
        <v>0</v>
      </c>
      <c r="G6" s="49">
        <f>'参加申込書 女子'!$F$4</f>
        <v>0</v>
      </c>
      <c r="H6" s="120">
        <f t="shared" si="0"/>
        <v>0</v>
      </c>
      <c r="I6" s="118" t="s">
        <v>14</v>
      </c>
      <c r="J6" s="50">
        <v>5000</v>
      </c>
      <c r="K6" s="54" t="s">
        <v>15</v>
      </c>
      <c r="L6" s="37">
        <f t="shared" si="1"/>
        <v>0</v>
      </c>
      <c r="M6" s="55" t="s">
        <v>9</v>
      </c>
      <c r="N6" s="78"/>
    </row>
    <row r="7" spans="1:15" ht="27" customHeight="1" thickBot="1" x14ac:dyDescent="0.55000000000000004">
      <c r="A7" s="365"/>
      <c r="B7" s="121" t="s">
        <v>8</v>
      </c>
      <c r="C7" s="347" t="s">
        <v>183</v>
      </c>
      <c r="D7" s="347"/>
      <c r="E7" s="348"/>
      <c r="F7" s="122">
        <f>'参加申込書 男子'!$G$4</f>
        <v>0</v>
      </c>
      <c r="G7" s="123">
        <f>'参加申込書 女子'!$G$4</f>
        <v>0</v>
      </c>
      <c r="H7" s="124">
        <f t="shared" si="0"/>
        <v>0</v>
      </c>
      <c r="I7" s="118" t="s">
        <v>14</v>
      </c>
      <c r="J7" s="50">
        <v>5000</v>
      </c>
      <c r="K7" s="54" t="s">
        <v>15</v>
      </c>
      <c r="L7" s="37">
        <f t="shared" si="1"/>
        <v>0</v>
      </c>
      <c r="M7" s="55" t="s">
        <v>9</v>
      </c>
      <c r="N7" s="78"/>
    </row>
    <row r="8" spans="1:15" ht="40.5" customHeight="1" thickBot="1" x14ac:dyDescent="0.6">
      <c r="A8" s="78"/>
      <c r="B8" s="81"/>
      <c r="C8" s="81"/>
      <c r="D8" s="81"/>
      <c r="E8" s="81"/>
      <c r="F8" s="119">
        <f>SUM(F5:F7)</f>
        <v>0</v>
      </c>
      <c r="G8" s="119">
        <f>SUM(G5:G7)</f>
        <v>0</v>
      </c>
      <c r="H8" s="144">
        <f>SUM(H5:H7)</f>
        <v>0</v>
      </c>
      <c r="I8" s="353" t="s">
        <v>38</v>
      </c>
      <c r="J8" s="354"/>
      <c r="K8" s="355"/>
      <c r="L8" s="165">
        <f>SUM(L5:L7)</f>
        <v>0</v>
      </c>
      <c r="M8" s="56" t="s">
        <v>9</v>
      </c>
      <c r="N8" s="78"/>
    </row>
    <row r="9" spans="1:15" ht="17.25" customHeight="1" thickBot="1" x14ac:dyDescent="0.6">
      <c r="A9" s="78"/>
      <c r="B9" s="81"/>
      <c r="C9" s="81"/>
      <c r="D9" s="356"/>
      <c r="E9" s="356"/>
      <c r="F9" s="81"/>
      <c r="G9" s="81"/>
      <c r="H9" s="81"/>
      <c r="I9" s="82"/>
      <c r="J9" s="82"/>
      <c r="K9" s="82"/>
      <c r="L9" s="38"/>
      <c r="M9" s="83"/>
      <c r="N9" s="78"/>
    </row>
    <row r="10" spans="1:15" ht="40.5" customHeight="1" thickBot="1" x14ac:dyDescent="0.6">
      <c r="A10" s="78"/>
      <c r="B10" s="81"/>
      <c r="C10" s="353" t="s">
        <v>177</v>
      </c>
      <c r="D10" s="354"/>
      <c r="E10" s="343" t="str">
        <f>AD申請書!G8</f>
        <v/>
      </c>
      <c r="F10" s="344"/>
      <c r="G10" s="166" t="s">
        <v>186</v>
      </c>
      <c r="H10" s="81"/>
      <c r="I10" s="350" t="s">
        <v>85</v>
      </c>
      <c r="J10" s="351"/>
      <c r="K10" s="352"/>
      <c r="L10" s="165">
        <f>IF(E16="","",IF(E16=0,H8*1000,IF(E16=2,0,IF(AND(E16=1,H8&lt;10),0,IF(OR(E16=2,H8&gt;10),(H8-10)*1000,0)))))</f>
        <v>0</v>
      </c>
      <c r="M10" s="56" t="s">
        <v>9</v>
      </c>
      <c r="N10" s="78"/>
      <c r="O10" s="27"/>
    </row>
    <row r="11" spans="1:15" ht="17.25" customHeight="1" thickBot="1" x14ac:dyDescent="0.6">
      <c r="A11" s="78"/>
      <c r="B11" s="81"/>
      <c r="C11" s="81"/>
      <c r="D11" s="84"/>
      <c r="E11" s="110"/>
      <c r="F11" s="81"/>
      <c r="G11" s="167"/>
      <c r="H11" s="81"/>
      <c r="I11" s="82"/>
      <c r="J11" s="82"/>
      <c r="K11" s="82"/>
      <c r="L11" s="38"/>
      <c r="M11" s="83"/>
      <c r="N11" s="78"/>
    </row>
    <row r="12" spans="1:15" ht="40.5" customHeight="1" thickBot="1" x14ac:dyDescent="0.55000000000000004">
      <c r="C12" s="357" t="s">
        <v>178</v>
      </c>
      <c r="D12" s="358"/>
      <c r="E12" s="343" t="str">
        <f>AD申請書!G10</f>
        <v/>
      </c>
      <c r="F12" s="344"/>
      <c r="G12" s="168" t="s">
        <v>186</v>
      </c>
      <c r="H12" s="85"/>
      <c r="I12" s="350" t="s">
        <v>86</v>
      </c>
      <c r="J12" s="351"/>
      <c r="K12" s="352"/>
      <c r="L12" s="165" t="str">
        <f>広告協賛申請書!G14</f>
        <v/>
      </c>
      <c r="M12" s="56" t="s">
        <v>9</v>
      </c>
    </row>
    <row r="13" spans="1:15" ht="17.25" customHeight="1" thickBot="1" x14ac:dyDescent="0.6">
      <c r="B13" s="81"/>
      <c r="C13" s="86"/>
      <c r="D13" s="131"/>
      <c r="E13" s="131"/>
      <c r="F13" s="81"/>
      <c r="G13" s="169"/>
      <c r="H13" s="85"/>
      <c r="I13" s="87"/>
      <c r="J13" s="87"/>
      <c r="K13" s="87"/>
      <c r="L13" s="38"/>
      <c r="M13" s="83"/>
    </row>
    <row r="14" spans="1:15" ht="40.799999999999997" customHeight="1" thickBot="1" x14ac:dyDescent="0.6">
      <c r="B14" s="81"/>
      <c r="C14" s="353" t="s">
        <v>166</v>
      </c>
      <c r="D14" s="354"/>
      <c r="E14" s="343" t="str">
        <f>AD申請書!G12</f>
        <v/>
      </c>
      <c r="F14" s="344"/>
      <c r="G14" s="170" t="s">
        <v>186</v>
      </c>
      <c r="H14" s="85"/>
      <c r="I14" s="87"/>
      <c r="J14" s="87"/>
      <c r="K14" s="87"/>
      <c r="L14" s="38"/>
      <c r="M14" s="83"/>
    </row>
    <row r="15" spans="1:15" ht="17.25" customHeight="1" thickBot="1" x14ac:dyDescent="0.6">
      <c r="B15" s="81"/>
      <c r="C15" s="86"/>
      <c r="D15" s="146"/>
      <c r="E15" s="146"/>
      <c r="F15" s="81"/>
      <c r="G15" s="85"/>
      <c r="H15" s="85"/>
      <c r="I15" s="87"/>
      <c r="J15" s="87"/>
      <c r="K15" s="87"/>
      <c r="L15" s="38"/>
      <c r="M15" s="83"/>
    </row>
    <row r="16" spans="1:15" ht="40.200000000000003" customHeight="1" thickBot="1" x14ac:dyDescent="0.6">
      <c r="A16" s="115"/>
      <c r="B16" s="116"/>
      <c r="C16" s="353" t="s">
        <v>84</v>
      </c>
      <c r="D16" s="354"/>
      <c r="E16" s="343">
        <f>帯同審判!K7</f>
        <v>0</v>
      </c>
      <c r="F16" s="344"/>
      <c r="G16" s="56" t="s">
        <v>186</v>
      </c>
      <c r="H16" s="88"/>
      <c r="I16" s="349" t="s">
        <v>88</v>
      </c>
      <c r="J16" s="349"/>
      <c r="K16" s="349"/>
      <c r="L16" s="165">
        <f>SUM(L8,L10,L12)</f>
        <v>0</v>
      </c>
      <c r="M16" s="89" t="s">
        <v>9</v>
      </c>
    </row>
    <row r="17" spans="1:14" ht="16.95" customHeight="1" x14ac:dyDescent="0.5">
      <c r="A17" s="78"/>
      <c r="B17" s="78"/>
      <c r="C17" s="78"/>
      <c r="D17" s="78"/>
      <c r="E17" s="78"/>
      <c r="F17" s="78"/>
      <c r="G17" s="78"/>
      <c r="H17" s="78"/>
      <c r="I17" s="90"/>
      <c r="J17" s="90"/>
      <c r="K17" s="90"/>
      <c r="L17" s="91"/>
      <c r="M17" s="83"/>
      <c r="N17" s="78"/>
    </row>
    <row r="18" spans="1:14" ht="16.95" customHeight="1" x14ac:dyDescent="0.5">
      <c r="D18" s="92"/>
      <c r="E18" s="74"/>
      <c r="F18" s="74"/>
    </row>
    <row r="19" spans="1:14" ht="19.95" customHeight="1" x14ac:dyDescent="0.5">
      <c r="B19" s="75" t="s">
        <v>19</v>
      </c>
    </row>
    <row r="20" spans="1:14" ht="19.95" customHeight="1" x14ac:dyDescent="0.5">
      <c r="B20" s="75" t="s">
        <v>141</v>
      </c>
    </row>
    <row r="21" spans="1:14" ht="19.95" customHeight="1" x14ac:dyDescent="0.5">
      <c r="B21" s="75" t="s">
        <v>142</v>
      </c>
    </row>
    <row r="22" spans="1:14" ht="19.95" customHeight="1" x14ac:dyDescent="0.5">
      <c r="B22" s="75" t="s">
        <v>133</v>
      </c>
    </row>
    <row r="23" spans="1:14" ht="19.95" customHeight="1" x14ac:dyDescent="0.5">
      <c r="B23" s="75" t="s">
        <v>143</v>
      </c>
    </row>
    <row r="24" spans="1:14" ht="19.95" customHeight="1" x14ac:dyDescent="0.5">
      <c r="B24" s="75" t="s">
        <v>126</v>
      </c>
    </row>
    <row r="25" spans="1:14" ht="19.95" customHeight="1" x14ac:dyDescent="0.5">
      <c r="B25" s="75" t="s">
        <v>127</v>
      </c>
    </row>
    <row r="26" spans="1:14" ht="19.95" customHeight="1" x14ac:dyDescent="0.5"/>
    <row r="27" spans="1:14" ht="24.75" customHeight="1" x14ac:dyDescent="0.5">
      <c r="B27" s="93"/>
      <c r="C27" s="95"/>
      <c r="D27" s="94" t="s">
        <v>20</v>
      </c>
      <c r="E27" s="95"/>
      <c r="F27" s="95"/>
      <c r="G27" s="95"/>
      <c r="H27" s="95"/>
      <c r="I27" s="95"/>
      <c r="J27" s="95"/>
      <c r="K27" s="95"/>
      <c r="L27" s="95"/>
      <c r="M27" s="96"/>
    </row>
    <row r="28" spans="1:14" ht="27" customHeight="1" x14ac:dyDescent="0.5">
      <c r="B28" s="97"/>
      <c r="C28" s="372" t="s" ph="1">
        <v>144</v>
      </c>
      <c r="D28" s="372"/>
      <c r="E28" s="372"/>
      <c r="F28" s="372" t="s" ph="1">
        <v>145</v>
      </c>
      <c r="G28" s="372" ph="1"/>
      <c r="H28" s="372" ph="1"/>
      <c r="I28" s="372" ph="1"/>
      <c r="J28" s="372" ph="1"/>
      <c r="K28" s="98"/>
      <c r="L28" s="98"/>
      <c r="M28" s="99"/>
    </row>
    <row r="29" spans="1:14" ht="21" customHeight="1" x14ac:dyDescent="0.5">
      <c r="B29" s="97"/>
      <c r="C29" s="372" t="s">
        <v>75</v>
      </c>
      <c r="D29" s="372"/>
      <c r="E29" s="372"/>
      <c r="F29" s="98"/>
      <c r="G29" s="98"/>
      <c r="H29" s="98"/>
      <c r="I29" s="98"/>
      <c r="J29" s="98"/>
      <c r="K29" s="98"/>
      <c r="L29" s="98"/>
      <c r="M29" s="99"/>
    </row>
    <row r="30" spans="1:14" ht="27.45" customHeight="1" x14ac:dyDescent="0.5">
      <c r="B30" s="97"/>
      <c r="C30" s="372" t="s" ph="1">
        <v>77</v>
      </c>
      <c r="D30" s="372"/>
      <c r="E30" s="372"/>
      <c r="F30" s="372"/>
      <c r="G30" s="372"/>
      <c r="H30" s="372"/>
      <c r="I30" s="372"/>
      <c r="J30" s="372"/>
      <c r="K30" s="98"/>
      <c r="L30" s="98"/>
      <c r="M30" s="99"/>
    </row>
    <row r="31" spans="1:14" ht="7.8" customHeight="1" x14ac:dyDescent="0.5">
      <c r="B31" s="97"/>
      <c r="C31" s="153" ph="1"/>
      <c r="D31" s="153"/>
      <c r="E31" s="153"/>
      <c r="F31" s="153"/>
      <c r="G31" s="153"/>
      <c r="H31" s="153"/>
      <c r="I31" s="153"/>
      <c r="J31" s="153"/>
      <c r="K31" s="98"/>
      <c r="L31" s="98"/>
      <c r="M31" s="99"/>
    </row>
    <row r="32" spans="1:14" ht="21" customHeight="1" x14ac:dyDescent="0.5">
      <c r="B32" s="97"/>
      <c r="C32" s="370" t="s">
        <v>18</v>
      </c>
      <c r="D32" s="370"/>
      <c r="E32" s="98"/>
      <c r="F32" s="98"/>
      <c r="G32" s="98"/>
      <c r="H32" s="98"/>
      <c r="I32" s="98"/>
      <c r="J32" s="98"/>
      <c r="K32" s="98"/>
      <c r="L32" s="98"/>
      <c r="M32" s="99"/>
    </row>
    <row r="33" spans="2:13" ht="31.5" customHeight="1" x14ac:dyDescent="0.5">
      <c r="B33" s="97"/>
      <c r="C33" s="371" t="s">
        <v>76</v>
      </c>
      <c r="D33" s="371"/>
      <c r="E33" s="371"/>
      <c r="F33" s="371"/>
      <c r="G33" s="371"/>
      <c r="H33" s="371"/>
      <c r="I33" s="371"/>
      <c r="J33" s="371"/>
      <c r="K33" s="371"/>
      <c r="L33" s="371"/>
      <c r="M33" s="99"/>
    </row>
    <row r="34" spans="2:13" ht="24.75" customHeight="1" x14ac:dyDescent="0.5">
      <c r="B34" s="97"/>
      <c r="C34" s="371"/>
      <c r="D34" s="371"/>
      <c r="E34" s="371"/>
      <c r="F34" s="371"/>
      <c r="G34" s="371"/>
      <c r="H34" s="371"/>
      <c r="I34" s="371"/>
      <c r="J34" s="371"/>
      <c r="K34" s="371"/>
      <c r="L34" s="371"/>
      <c r="M34" s="99"/>
    </row>
    <row r="35" spans="2:13" ht="24.75" customHeight="1" x14ac:dyDescent="0.5">
      <c r="B35" s="97"/>
      <c r="C35" s="371"/>
      <c r="D35" s="371"/>
      <c r="E35" s="371"/>
      <c r="F35" s="371"/>
      <c r="G35" s="371"/>
      <c r="H35" s="371"/>
      <c r="I35" s="371"/>
      <c r="J35" s="371"/>
      <c r="K35" s="371"/>
      <c r="L35" s="371"/>
      <c r="M35" s="99"/>
    </row>
    <row r="36" spans="2:13" ht="12" customHeight="1" x14ac:dyDescent="0.5">
      <c r="B36" s="100"/>
      <c r="C36" s="101"/>
      <c r="D36" s="101"/>
      <c r="E36" s="101"/>
      <c r="F36" s="101"/>
      <c r="G36" s="101"/>
      <c r="H36" s="101"/>
      <c r="I36" s="101"/>
      <c r="J36" s="101"/>
      <c r="K36" s="101"/>
      <c r="L36" s="101"/>
      <c r="M36" s="102"/>
    </row>
    <row r="37" spans="2:13" ht="19.5" customHeight="1" x14ac:dyDescent="0.5"/>
    <row r="38" spans="2:13" ht="19.5" customHeight="1" x14ac:dyDescent="0.5"/>
    <row r="39" spans="2:13" ht="19.5" customHeight="1" x14ac:dyDescent="0.5"/>
    <row r="40" spans="2:13" ht="19.5" customHeight="1" x14ac:dyDescent="0.5"/>
    <row r="41" spans="2:13" ht="19.5" customHeight="1" x14ac:dyDescent="0.5"/>
    <row r="42" spans="2:13" ht="19.5" customHeight="1" x14ac:dyDescent="0.5">
      <c r="C42" s="103"/>
    </row>
    <row r="43" spans="2:13" ht="19.5" customHeight="1" x14ac:dyDescent="0.5">
      <c r="C43" s="103"/>
    </row>
    <row r="44" spans="2:13" ht="19.5" customHeight="1" x14ac:dyDescent="0.5">
      <c r="C44" s="103"/>
    </row>
    <row r="45" spans="2:13" ht="19.5" customHeight="1" x14ac:dyDescent="0.5"/>
    <row r="46" spans="2:13" ht="19.5" customHeight="1" x14ac:dyDescent="0.5"/>
    <row r="47" spans="2:13" ht="19.5" customHeight="1" x14ac:dyDescent="0.5">
      <c r="C47" s="103"/>
    </row>
    <row r="48" spans="2:13" ht="19.5" customHeight="1" x14ac:dyDescent="0.5"/>
    <row r="49" ht="19.5" customHeight="1" x14ac:dyDescent="0.5"/>
    <row r="50" ht="19.5" customHeight="1" x14ac:dyDescent="0.5"/>
    <row r="51" ht="19.5" customHeight="1" x14ac:dyDescent="0.5"/>
    <row r="52" ht="19.5" customHeight="1" x14ac:dyDescent="0.5"/>
    <row r="53" ht="19.5" customHeight="1" x14ac:dyDescent="0.5"/>
  </sheetData>
  <sheetProtection algorithmName="SHA-512" hashValue="qGTkeFNxzSmJ8hCO3ZijyJ872TX3Yoi3emMKfhLycbNzCNhPFMEsfKlPbleZb1KIpo5o7+B7LNN/MGQ3S2/CaA==" saltValue="sN70RWc4rD5iq+IXWP+xzw==" spinCount="100000" sheet="1" selectLockedCells="1"/>
  <mergeCells count="28">
    <mergeCell ref="C32:D32"/>
    <mergeCell ref="C33:L35"/>
    <mergeCell ref="C28:E28"/>
    <mergeCell ref="F28:J28"/>
    <mergeCell ref="C29:E29"/>
    <mergeCell ref="C30:J30"/>
    <mergeCell ref="A1:M1"/>
    <mergeCell ref="A2:M2"/>
    <mergeCell ref="L4:M4"/>
    <mergeCell ref="A4:A7"/>
    <mergeCell ref="I4:K4"/>
    <mergeCell ref="B4:E4"/>
    <mergeCell ref="C5:E5"/>
    <mergeCell ref="E12:F12"/>
    <mergeCell ref="C6:E6"/>
    <mergeCell ref="C7:E7"/>
    <mergeCell ref="I16:K16"/>
    <mergeCell ref="I12:K12"/>
    <mergeCell ref="I8:K8"/>
    <mergeCell ref="E10:F10"/>
    <mergeCell ref="D9:E9"/>
    <mergeCell ref="I10:K10"/>
    <mergeCell ref="E16:F16"/>
    <mergeCell ref="C10:D10"/>
    <mergeCell ref="C12:D12"/>
    <mergeCell ref="C16:D16"/>
    <mergeCell ref="C14:D14"/>
    <mergeCell ref="E14:F14"/>
  </mergeCells>
  <phoneticPr fontId="2" alignment="center"/>
  <printOptions horizontalCentered="1"/>
  <pageMargins left="0.35433070866141736" right="0.19685039370078741" top="0.43307086614173229" bottom="0.27559055118110237" header="0.51181102362204722" footer="0.51181102362204722"/>
  <pageSetup paperSize="9" scale="91"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C55B-E5E2-41FA-A9D5-B9CED2A710D2}">
  <sheetPr codeName="Sheet10">
    <tabColor rgb="FF7030A0"/>
  </sheetPr>
  <dimension ref="A1:T23"/>
  <sheetViews>
    <sheetView showGridLines="0" workbookViewId="0">
      <selection activeCell="E12" sqref="E12:J14"/>
    </sheetView>
  </sheetViews>
  <sheetFormatPr defaultColWidth="8.77734375" defaultRowHeight="17.399999999999999" x14ac:dyDescent="0.5"/>
  <cols>
    <col min="1" max="1" width="1.77734375" style="154" customWidth="1"/>
    <col min="2" max="19" width="4.44140625" style="154" customWidth="1"/>
    <col min="20" max="20" width="6.109375" style="154" customWidth="1"/>
    <col min="21" max="16384" width="8.77734375" style="154"/>
  </cols>
  <sheetData>
    <row r="1" spans="1:20" ht="28.8" customHeight="1" x14ac:dyDescent="0.5">
      <c r="A1" s="414">
        <f>所属団体情報!$D$7</f>
        <v>0</v>
      </c>
      <c r="B1" s="414"/>
      <c r="C1" s="414"/>
      <c r="D1" s="414"/>
      <c r="E1" s="414"/>
      <c r="F1" s="414"/>
      <c r="G1" s="414"/>
      <c r="H1" s="414"/>
      <c r="I1" s="414"/>
      <c r="J1" s="414"/>
      <c r="K1" s="414"/>
      <c r="L1" s="414"/>
      <c r="M1" s="414"/>
      <c r="N1" s="414"/>
      <c r="O1" s="414"/>
      <c r="P1" s="414"/>
      <c r="Q1" s="414"/>
      <c r="R1" s="414"/>
      <c r="S1" s="414"/>
      <c r="T1" s="414"/>
    </row>
    <row r="2" spans="1:20" ht="24" customHeight="1" thickBot="1" x14ac:dyDescent="0.55000000000000004">
      <c r="A2" s="155"/>
      <c r="B2" s="155" t="s">
        <v>146</v>
      </c>
      <c r="C2" s="155"/>
      <c r="D2" s="155"/>
      <c r="E2" s="155"/>
      <c r="F2" s="155"/>
      <c r="G2" s="155"/>
      <c r="H2" s="155"/>
      <c r="I2" s="155"/>
      <c r="J2" s="155"/>
      <c r="K2" s="155"/>
      <c r="L2" s="155"/>
    </row>
    <row r="3" spans="1:20" ht="19.8" customHeight="1" thickBot="1" x14ac:dyDescent="0.55000000000000004">
      <c r="B3" s="424" t="s">
        <v>147</v>
      </c>
      <c r="C3" s="425"/>
      <c r="D3" s="425"/>
      <c r="E3" s="425"/>
      <c r="F3" s="425"/>
      <c r="G3" s="425"/>
      <c r="H3" s="425"/>
      <c r="I3" s="425" t="s">
        <v>148</v>
      </c>
      <c r="J3" s="425"/>
      <c r="K3" s="425"/>
      <c r="L3" s="415" t="s">
        <v>151</v>
      </c>
      <c r="M3" s="415"/>
      <c r="N3" s="415"/>
      <c r="O3" s="415"/>
      <c r="P3" s="415"/>
      <c r="Q3" s="415" t="s">
        <v>152</v>
      </c>
      <c r="R3" s="415"/>
      <c r="S3" s="416"/>
    </row>
    <row r="4" spans="1:20" ht="19.8" customHeight="1" thickTop="1" x14ac:dyDescent="0.5">
      <c r="B4" s="390"/>
      <c r="C4" s="391"/>
      <c r="D4" s="391"/>
      <c r="E4" s="391"/>
      <c r="F4" s="391"/>
      <c r="G4" s="391"/>
      <c r="H4" s="391"/>
      <c r="I4" s="396"/>
      <c r="J4" s="396"/>
      <c r="K4" s="396"/>
      <c r="L4" s="417"/>
      <c r="M4" s="417"/>
      <c r="N4" s="417"/>
      <c r="O4" s="417"/>
      <c r="P4" s="417"/>
      <c r="Q4" s="417"/>
      <c r="R4" s="417"/>
      <c r="S4" s="418"/>
    </row>
    <row r="5" spans="1:20" ht="19.8" customHeight="1" x14ac:dyDescent="0.5">
      <c r="B5" s="392"/>
      <c r="C5" s="393"/>
      <c r="D5" s="393"/>
      <c r="E5" s="393"/>
      <c r="F5" s="393"/>
      <c r="G5" s="393"/>
      <c r="H5" s="393"/>
      <c r="I5" s="397"/>
      <c r="J5" s="397"/>
      <c r="K5" s="397"/>
      <c r="L5" s="419"/>
      <c r="M5" s="419"/>
      <c r="N5" s="419"/>
      <c r="O5" s="419"/>
      <c r="P5" s="419"/>
      <c r="Q5" s="419"/>
      <c r="R5" s="419"/>
      <c r="S5" s="420"/>
    </row>
    <row r="6" spans="1:20" ht="19.8" customHeight="1" thickBot="1" x14ac:dyDescent="0.55000000000000004">
      <c r="B6" s="394"/>
      <c r="C6" s="395"/>
      <c r="D6" s="395"/>
      <c r="E6" s="395"/>
      <c r="F6" s="395"/>
      <c r="G6" s="395"/>
      <c r="H6" s="395"/>
      <c r="I6" s="398"/>
      <c r="J6" s="398"/>
      <c r="K6" s="398"/>
      <c r="L6" s="421"/>
      <c r="M6" s="421"/>
      <c r="N6" s="421"/>
      <c r="O6" s="421"/>
      <c r="P6" s="421"/>
      <c r="Q6" s="421"/>
      <c r="R6" s="421"/>
      <c r="S6" s="422"/>
    </row>
    <row r="7" spans="1:20" ht="19.8" customHeight="1" thickBot="1" x14ac:dyDescent="0.55000000000000004">
      <c r="B7" s="385" t="s">
        <v>149</v>
      </c>
      <c r="C7" s="386"/>
      <c r="D7" s="386"/>
      <c r="E7" s="386" t="s">
        <v>150</v>
      </c>
      <c r="F7" s="386"/>
      <c r="G7" s="386"/>
      <c r="H7" s="386"/>
      <c r="I7" s="386"/>
      <c r="J7" s="386"/>
      <c r="K7" s="386"/>
      <c r="L7" s="386"/>
      <c r="M7" s="386"/>
      <c r="N7" s="386"/>
      <c r="O7" s="386"/>
      <c r="P7" s="386"/>
      <c r="Q7" s="386"/>
      <c r="R7" s="386"/>
      <c r="S7" s="402"/>
    </row>
    <row r="8" spans="1:20" ht="19.8" customHeight="1" thickTop="1" x14ac:dyDescent="0.5">
      <c r="B8" s="387"/>
      <c r="C8" s="388"/>
      <c r="D8" s="388"/>
      <c r="E8" s="388"/>
      <c r="F8" s="388"/>
      <c r="G8" s="388"/>
      <c r="H8" s="388"/>
      <c r="I8" s="388"/>
      <c r="J8" s="388"/>
      <c r="K8" s="388"/>
      <c r="L8" s="388"/>
      <c r="M8" s="388"/>
      <c r="N8" s="388"/>
      <c r="O8" s="388"/>
      <c r="P8" s="388"/>
      <c r="Q8" s="388"/>
      <c r="R8" s="388"/>
      <c r="S8" s="423"/>
    </row>
    <row r="9" spans="1:20" ht="19.8" customHeight="1" x14ac:dyDescent="0.5">
      <c r="B9" s="389"/>
      <c r="C9" s="381"/>
      <c r="D9" s="381"/>
      <c r="E9" s="381"/>
      <c r="F9" s="381"/>
      <c r="G9" s="381"/>
      <c r="H9" s="381"/>
      <c r="I9" s="381"/>
      <c r="J9" s="381"/>
      <c r="K9" s="381"/>
      <c r="L9" s="381"/>
      <c r="M9" s="381"/>
      <c r="N9" s="381"/>
      <c r="O9" s="381"/>
      <c r="P9" s="381"/>
      <c r="Q9" s="381"/>
      <c r="R9" s="381"/>
      <c r="S9" s="382"/>
    </row>
    <row r="10" spans="1:20" ht="19.8" customHeight="1" x14ac:dyDescent="0.5">
      <c r="B10" s="389"/>
      <c r="C10" s="381"/>
      <c r="D10" s="381"/>
      <c r="E10" s="381"/>
      <c r="F10" s="381"/>
      <c r="G10" s="381"/>
      <c r="H10" s="381"/>
      <c r="I10" s="381"/>
      <c r="J10" s="381"/>
      <c r="K10" s="381"/>
      <c r="L10" s="381"/>
      <c r="M10" s="381"/>
      <c r="N10" s="381"/>
      <c r="O10" s="381"/>
      <c r="P10" s="381"/>
      <c r="Q10" s="381"/>
      <c r="R10" s="381"/>
      <c r="S10" s="382"/>
    </row>
    <row r="11" spans="1:20" ht="19.8" customHeight="1" thickBot="1" x14ac:dyDescent="0.55000000000000004">
      <c r="B11" s="403" t="s">
        <v>163</v>
      </c>
      <c r="C11" s="404"/>
      <c r="D11" s="404"/>
      <c r="E11" s="408" t="s">
        <v>155</v>
      </c>
      <c r="F11" s="408"/>
      <c r="G11" s="408"/>
      <c r="H11" s="408"/>
      <c r="I11" s="408"/>
      <c r="J11" s="408"/>
      <c r="K11" s="156"/>
      <c r="L11" s="408" t="s">
        <v>156</v>
      </c>
      <c r="M11" s="408"/>
      <c r="N11" s="408"/>
      <c r="O11" s="408"/>
      <c r="P11" s="408"/>
      <c r="Q11" s="408"/>
      <c r="R11" s="408"/>
      <c r="S11" s="409"/>
    </row>
    <row r="12" spans="1:20" ht="19.8" customHeight="1" thickTop="1" x14ac:dyDescent="0.5">
      <c r="B12" s="405"/>
      <c r="C12" s="404"/>
      <c r="D12" s="404"/>
      <c r="E12" s="410"/>
      <c r="F12" s="374"/>
      <c r="G12" s="374"/>
      <c r="H12" s="374"/>
      <c r="I12" s="374"/>
      <c r="J12" s="375"/>
      <c r="K12" s="156"/>
      <c r="L12" s="410"/>
      <c r="M12" s="374"/>
      <c r="N12" s="374"/>
      <c r="O12" s="374"/>
      <c r="P12" s="374"/>
      <c r="Q12" s="374"/>
      <c r="R12" s="374"/>
      <c r="S12" s="412"/>
    </row>
    <row r="13" spans="1:20" ht="19.8" customHeight="1" x14ac:dyDescent="0.5">
      <c r="B13" s="405"/>
      <c r="C13" s="404"/>
      <c r="D13" s="404"/>
      <c r="E13" s="410"/>
      <c r="F13" s="374"/>
      <c r="G13" s="374"/>
      <c r="H13" s="374"/>
      <c r="I13" s="374"/>
      <c r="J13" s="375"/>
      <c r="K13" s="156" t="s">
        <v>157</v>
      </c>
      <c r="L13" s="410"/>
      <c r="M13" s="374"/>
      <c r="N13" s="374"/>
      <c r="O13" s="374"/>
      <c r="P13" s="374"/>
      <c r="Q13" s="374"/>
      <c r="R13" s="374"/>
      <c r="S13" s="412"/>
    </row>
    <row r="14" spans="1:20" ht="19.8" customHeight="1" thickBot="1" x14ac:dyDescent="0.55000000000000004">
      <c r="B14" s="406"/>
      <c r="C14" s="407"/>
      <c r="D14" s="407"/>
      <c r="E14" s="411"/>
      <c r="F14" s="377"/>
      <c r="G14" s="377"/>
      <c r="H14" s="377"/>
      <c r="I14" s="377"/>
      <c r="J14" s="378"/>
      <c r="K14" s="157"/>
      <c r="L14" s="411"/>
      <c r="M14" s="377"/>
      <c r="N14" s="377"/>
      <c r="O14" s="377"/>
      <c r="P14" s="377"/>
      <c r="Q14" s="377"/>
      <c r="R14" s="377"/>
      <c r="S14" s="413"/>
    </row>
    <row r="15" spans="1:20" ht="19.8" customHeight="1" thickBot="1" x14ac:dyDescent="0.55000000000000004">
      <c r="B15" s="399" t="s">
        <v>153</v>
      </c>
      <c r="C15" s="400"/>
      <c r="D15" s="400"/>
      <c r="E15" s="400"/>
      <c r="F15" s="400"/>
      <c r="G15" s="400"/>
      <c r="H15" s="400"/>
      <c r="I15" s="400"/>
      <c r="J15" s="401"/>
      <c r="K15" s="386" t="s">
        <v>154</v>
      </c>
      <c r="L15" s="386"/>
      <c r="M15" s="386"/>
      <c r="N15" s="386"/>
      <c r="O15" s="386"/>
      <c r="P15" s="386"/>
      <c r="Q15" s="386"/>
      <c r="R15" s="386"/>
      <c r="S15" s="402"/>
    </row>
    <row r="16" spans="1:20" ht="19.8" customHeight="1" thickTop="1" x14ac:dyDescent="0.5">
      <c r="B16" s="373"/>
      <c r="C16" s="374"/>
      <c r="D16" s="374"/>
      <c r="E16" s="374"/>
      <c r="F16" s="374"/>
      <c r="G16" s="374"/>
      <c r="H16" s="374"/>
      <c r="I16" s="374"/>
      <c r="J16" s="375"/>
      <c r="K16" s="379"/>
      <c r="L16" s="379"/>
      <c r="M16" s="379"/>
      <c r="N16" s="379"/>
      <c r="O16" s="379"/>
      <c r="P16" s="379"/>
      <c r="Q16" s="379"/>
      <c r="R16" s="379"/>
      <c r="S16" s="380"/>
    </row>
    <row r="17" spans="2:19" ht="19.8" customHeight="1" x14ac:dyDescent="0.5">
      <c r="B17" s="373"/>
      <c r="C17" s="374"/>
      <c r="D17" s="374"/>
      <c r="E17" s="374"/>
      <c r="F17" s="374"/>
      <c r="G17" s="374"/>
      <c r="H17" s="374"/>
      <c r="I17" s="374"/>
      <c r="J17" s="375"/>
      <c r="K17" s="381"/>
      <c r="L17" s="381"/>
      <c r="M17" s="381"/>
      <c r="N17" s="381"/>
      <c r="O17" s="381"/>
      <c r="P17" s="381"/>
      <c r="Q17" s="381"/>
      <c r="R17" s="381"/>
      <c r="S17" s="382"/>
    </row>
    <row r="18" spans="2:19" ht="19.8" customHeight="1" thickBot="1" x14ac:dyDescent="0.55000000000000004">
      <c r="B18" s="376"/>
      <c r="C18" s="377"/>
      <c r="D18" s="377"/>
      <c r="E18" s="377"/>
      <c r="F18" s="377"/>
      <c r="G18" s="377"/>
      <c r="H18" s="377"/>
      <c r="I18" s="377"/>
      <c r="J18" s="378"/>
      <c r="K18" s="383"/>
      <c r="L18" s="383"/>
      <c r="M18" s="383"/>
      <c r="N18" s="383"/>
      <c r="O18" s="383"/>
      <c r="P18" s="383"/>
      <c r="Q18" s="383"/>
      <c r="R18" s="383"/>
      <c r="S18" s="384"/>
    </row>
    <row r="19" spans="2:19" ht="24" customHeight="1" x14ac:dyDescent="0.5">
      <c r="B19" s="158" t="s">
        <v>120</v>
      </c>
      <c r="C19" s="154" t="s">
        <v>158</v>
      </c>
    </row>
    <row r="20" spans="2:19" x14ac:dyDescent="0.5">
      <c r="B20" s="158"/>
      <c r="C20" s="154" t="s">
        <v>159</v>
      </c>
    </row>
    <row r="21" spans="2:19" x14ac:dyDescent="0.5">
      <c r="B21" s="158" t="s">
        <v>120</v>
      </c>
      <c r="C21" s="154" t="s">
        <v>160</v>
      </c>
    </row>
    <row r="22" spans="2:19" x14ac:dyDescent="0.5">
      <c r="B22" s="158"/>
      <c r="C22" s="154" t="s">
        <v>161</v>
      </c>
    </row>
    <row r="23" spans="2:19" x14ac:dyDescent="0.5">
      <c r="B23" s="158"/>
      <c r="C23" s="154" t="s">
        <v>162</v>
      </c>
    </row>
  </sheetData>
  <sheetProtection algorithmName="SHA-512" hashValue="NfAF9Ij/qH9Cpz5hY6pGQPl00CVNMCrw+NzBsNG2dZozXEH6D4GpNzNUmDKtOhjTOd4g1Ygk8hiHCB8Ph20cmw==" saltValue="531qWoM6QNH1s1Jrt08zGw==" spinCount="100000" sheet="1" objects="1" scenarios="1" selectLockedCells="1"/>
  <mergeCells count="22">
    <mergeCell ref="A1:T1"/>
    <mergeCell ref="Q3:S3"/>
    <mergeCell ref="Q4:S6"/>
    <mergeCell ref="E7:S7"/>
    <mergeCell ref="E8:S10"/>
    <mergeCell ref="L3:P3"/>
    <mergeCell ref="L4:P6"/>
    <mergeCell ref="B3:H3"/>
    <mergeCell ref="I3:K3"/>
    <mergeCell ref="B16:J18"/>
    <mergeCell ref="K16:S18"/>
    <mergeCell ref="B7:D7"/>
    <mergeCell ref="B8:D10"/>
    <mergeCell ref="B4:H6"/>
    <mergeCell ref="I4:K6"/>
    <mergeCell ref="B15:J15"/>
    <mergeCell ref="K15:S15"/>
    <mergeCell ref="B11:D14"/>
    <mergeCell ref="E11:J11"/>
    <mergeCell ref="L11:S11"/>
    <mergeCell ref="E12:J14"/>
    <mergeCell ref="L12:S14"/>
  </mergeCells>
  <phoneticPr fontId="2"/>
  <dataValidations count="3">
    <dataValidation type="list" allowBlank="1" showInputMessage="1" showErrorMessage="1" sqref="I4:K6" xr:uid="{3417469A-1AAB-4ABD-87C3-72EA63CE5081}">
      <formula1>"銀行,金庫,組合,農協,漁協"</formula1>
    </dataValidation>
    <dataValidation type="list" allowBlank="1" showInputMessage="1" showErrorMessage="1" sqref="Q4:S6" xr:uid="{2AF328EF-D92D-444E-8F0E-8326EEB723C4}">
      <formula1>"本店,支店,出張所,本所,支所"</formula1>
    </dataValidation>
    <dataValidation type="list" allowBlank="1" showInputMessage="1" showErrorMessage="1" sqref="B8:D10" xr:uid="{BDE7207A-93A7-478B-B925-532B28763ADB}">
      <formula1>"普通,当座,貯蓄"</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所属団体情報</vt:lpstr>
      <vt:lpstr>参加申込書 男子</vt:lpstr>
      <vt:lpstr>参加申込書 女子</vt:lpstr>
      <vt:lpstr>AD申請書</vt:lpstr>
      <vt:lpstr>撮影許可申請書</vt:lpstr>
      <vt:lpstr>帯同審判</vt:lpstr>
      <vt:lpstr>広告協賛申請書</vt:lpstr>
      <vt:lpstr>振込金総括表</vt:lpstr>
      <vt:lpstr>返金用振込口座</vt:lpstr>
      <vt:lpstr>選考</vt:lpstr>
      <vt:lpstr>Data</vt:lpstr>
      <vt:lpstr>'参加申込書 男子'!Print_Area</vt:lpstr>
      <vt:lpstr>帯同審判!Print_Area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 Kubo</dc:creator>
  <cp:lastModifiedBy>久保 実由</cp:lastModifiedBy>
  <cp:lastPrinted>2022-03-15T11:26:53Z</cp:lastPrinted>
  <dcterms:created xsi:type="dcterms:W3CDTF">2011-07-10T12:35:29Z</dcterms:created>
  <dcterms:modified xsi:type="dcterms:W3CDTF">2022-05-24T06:27:55Z</dcterms:modified>
</cp:coreProperties>
</file>