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mc:AlternateContent xmlns:mc="http://schemas.openxmlformats.org/markup-compatibility/2006">
    <mc:Choice Requires="x15">
      <x15ac:absPath xmlns:x15ac="http://schemas.microsoft.com/office/spreadsheetml/2010/11/ac" url="https://d.docs.live.net/d801d464d3813090/TGAトランポリン/競技/都大会/2024no38/01_Directive/"/>
    </mc:Choice>
  </mc:AlternateContent>
  <xr:revisionPtr revIDLastSave="343" documentId="8_{C640E87C-73F1-2D47-B57B-B1F903979DD4}" xr6:coauthVersionLast="47" xr6:coauthVersionMax="47" xr10:uidLastSave="{F205F157-F1B3-0F4D-80A7-27ADCB1D50AA}"/>
  <bookViews>
    <workbookView xWindow="4440" yWindow="760" windowWidth="25800" windowHeight="18140" tabRatio="713" xr2:uid="{00000000-000D-0000-FFFF-FFFF00000000}"/>
  </bookViews>
  <sheets>
    <sheet name="所属団体情報" sheetId="8" r:id="rId1"/>
    <sheet name="参加申込書 男子" sheetId="10" r:id="rId2"/>
    <sheet name="参加申込書 女子" sheetId="21" r:id="rId3"/>
    <sheet name="AD申請書" sheetId="27" state="hidden" r:id="rId4"/>
    <sheet name="撮影許可申請書" sheetId="25" r:id="rId5"/>
    <sheet name="撮影許可申請書(day)" sheetId="15" state="hidden" r:id="rId6"/>
    <sheet name="帯同審判" sheetId="16" r:id="rId7"/>
    <sheet name="広告協賛申請書" sheetId="23" r:id="rId8"/>
    <sheet name="振込金総括表" sheetId="7" r:id="rId9"/>
    <sheet name="返金用振込口座" sheetId="26" r:id="rId10"/>
    <sheet name="Data" sheetId="24"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7" l="1"/>
  <c r="F16" i="7"/>
  <c r="F14" i="7"/>
  <c r="N2" i="24" l="1"/>
  <c r="M2" i="24"/>
  <c r="H12" i="27"/>
  <c r="I12" i="27" s="1"/>
  <c r="H10" i="27"/>
  <c r="I10" i="27" s="1"/>
  <c r="L4" i="24" l="1"/>
  <c r="L3" i="24"/>
  <c r="H8" i="27" l="1"/>
  <c r="H14" i="27"/>
  <c r="L5" i="24" s="1"/>
  <c r="K71" i="21"/>
  <c r="L71" i="21" s="1"/>
  <c r="K69" i="21"/>
  <c r="L69" i="21" s="1"/>
  <c r="K67" i="21"/>
  <c r="L67" i="21" s="1"/>
  <c r="K65" i="21"/>
  <c r="L65" i="21" s="1"/>
  <c r="K63" i="21"/>
  <c r="L63" i="21" s="1"/>
  <c r="K61" i="21"/>
  <c r="L61" i="21" s="1"/>
  <c r="K59" i="21"/>
  <c r="L59" i="21" s="1"/>
  <c r="K57" i="21"/>
  <c r="L57" i="21" s="1"/>
  <c r="K55" i="21"/>
  <c r="L55" i="21" s="1"/>
  <c r="K53" i="21"/>
  <c r="L53" i="21" s="1"/>
  <c r="K51" i="21"/>
  <c r="L51" i="21" s="1"/>
  <c r="K49" i="21"/>
  <c r="L49" i="21" s="1"/>
  <c r="K47" i="21"/>
  <c r="L47" i="21" s="1"/>
  <c r="K45" i="21"/>
  <c r="L45" i="21" s="1"/>
  <c r="K43" i="21"/>
  <c r="L43" i="21" s="1"/>
  <c r="K41" i="21"/>
  <c r="L41" i="21" s="1"/>
  <c r="K39" i="21"/>
  <c r="L39" i="21" s="1"/>
  <c r="K37" i="21"/>
  <c r="L37" i="21" s="1"/>
  <c r="K35" i="21"/>
  <c r="L35" i="21" s="1"/>
  <c r="K33" i="21"/>
  <c r="L33" i="21" s="1"/>
  <c r="K31" i="21"/>
  <c r="L31" i="21" s="1"/>
  <c r="K29" i="21"/>
  <c r="L29" i="21" s="1"/>
  <c r="K27" i="21"/>
  <c r="L27" i="21" s="1"/>
  <c r="K25" i="21"/>
  <c r="L25" i="21" s="1"/>
  <c r="K23" i="21"/>
  <c r="L23" i="21" s="1"/>
  <c r="K21" i="21"/>
  <c r="L21" i="21" s="1"/>
  <c r="K19" i="21"/>
  <c r="L19" i="21" s="1"/>
  <c r="K17" i="21"/>
  <c r="L17" i="21" s="1"/>
  <c r="K15" i="21"/>
  <c r="L15" i="21" s="1"/>
  <c r="K13" i="21"/>
  <c r="L13" i="21" s="1"/>
  <c r="I6" i="10"/>
  <c r="J11" i="7" s="1"/>
  <c r="H6" i="10"/>
  <c r="J10" i="7" s="1"/>
  <c r="K13" i="10"/>
  <c r="O3" i="24"/>
  <c r="O2" i="24"/>
  <c r="N14" i="16"/>
  <c r="J14" i="7" s="1"/>
  <c r="D2" i="26"/>
  <c r="G6" i="23"/>
  <c r="G8" i="23"/>
  <c r="C2" i="25"/>
  <c r="C2" i="21"/>
  <c r="I6" i="21"/>
  <c r="K11" i="7" s="1"/>
  <c r="H6" i="21"/>
  <c r="G6" i="21"/>
  <c r="K9" i="7" s="1"/>
  <c r="F6" i="21"/>
  <c r="K8" i="7" s="1"/>
  <c r="E6" i="21"/>
  <c r="K7" i="7" s="1"/>
  <c r="D6" i="21"/>
  <c r="K6" i="7" s="1"/>
  <c r="G6" i="10"/>
  <c r="J9" i="7" s="1"/>
  <c r="F6" i="10"/>
  <c r="J8" i="7" s="1"/>
  <c r="E6" i="10"/>
  <c r="J7" i="7" s="1"/>
  <c r="D6" i="10"/>
  <c r="J6" i="7" s="1"/>
  <c r="J18" i="7"/>
  <c r="J16" i="7"/>
  <c r="D17" i="8"/>
  <c r="J12" i="7" l="1"/>
  <c r="I8" i="27"/>
  <c r="L2" i="24"/>
  <c r="I14" i="27"/>
  <c r="K10" i="7"/>
  <c r="N11" i="16"/>
  <c r="N9" i="16"/>
  <c r="N12" i="16" l="1"/>
  <c r="G13" i="10" l="1"/>
  <c r="G15" i="10"/>
  <c r="E17" i="8" l="1"/>
  <c r="K33" i="24" l="1"/>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D32" i="24"/>
  <c r="E32" i="24"/>
  <c r="D33" i="24"/>
  <c r="E33" i="24"/>
  <c r="D34" i="24"/>
  <c r="E34" i="24"/>
  <c r="D35" i="24"/>
  <c r="E35" i="24"/>
  <c r="D36" i="24"/>
  <c r="E36" i="24"/>
  <c r="D37" i="24"/>
  <c r="E37" i="24"/>
  <c r="D38" i="24"/>
  <c r="E38" i="24"/>
  <c r="D39" i="24"/>
  <c r="E39" i="24"/>
  <c r="D40" i="24"/>
  <c r="E40" i="24"/>
  <c r="D41" i="24"/>
  <c r="E41" i="24"/>
  <c r="D42" i="24"/>
  <c r="E42" i="24"/>
  <c r="D43" i="24"/>
  <c r="E43" i="24"/>
  <c r="D44" i="24"/>
  <c r="E44" i="24"/>
  <c r="D45" i="24"/>
  <c r="E45" i="24"/>
  <c r="D46" i="24"/>
  <c r="E46" i="24"/>
  <c r="D47" i="24"/>
  <c r="E47" i="24"/>
  <c r="D48" i="24"/>
  <c r="E48" i="24"/>
  <c r="D49" i="24"/>
  <c r="E49" i="24"/>
  <c r="D50" i="24"/>
  <c r="E50" i="24"/>
  <c r="D51" i="24"/>
  <c r="E51" i="24"/>
  <c r="D52" i="24"/>
  <c r="E52" i="24"/>
  <c r="D53" i="24"/>
  <c r="E53" i="24"/>
  <c r="D54" i="24"/>
  <c r="E54" i="24"/>
  <c r="D55" i="24"/>
  <c r="E55" i="24"/>
  <c r="D56" i="24"/>
  <c r="E56" i="24"/>
  <c r="D57" i="24"/>
  <c r="E57" i="24"/>
  <c r="D58" i="24"/>
  <c r="E58" i="24"/>
  <c r="D59" i="24"/>
  <c r="E59" i="24"/>
  <c r="D60" i="24"/>
  <c r="E60" i="24"/>
  <c r="D61" i="24"/>
  <c r="E61" i="24"/>
  <c r="G32" i="24"/>
  <c r="H32" i="24"/>
  <c r="G33" i="24"/>
  <c r="H33" i="24"/>
  <c r="G34" i="24"/>
  <c r="H34" i="24"/>
  <c r="G35" i="24"/>
  <c r="H35" i="24"/>
  <c r="G36" i="24"/>
  <c r="H36" i="24"/>
  <c r="G37" i="24"/>
  <c r="H37" i="24"/>
  <c r="G38" i="24"/>
  <c r="H38" i="24"/>
  <c r="G39" i="24"/>
  <c r="H39" i="24"/>
  <c r="G40" i="24"/>
  <c r="H40" i="24"/>
  <c r="G41" i="24"/>
  <c r="H41" i="24"/>
  <c r="G42" i="24"/>
  <c r="H42" i="24"/>
  <c r="G43" i="24"/>
  <c r="H43" i="24"/>
  <c r="G44" i="24"/>
  <c r="H44" i="24"/>
  <c r="G45" i="24"/>
  <c r="H45" i="24"/>
  <c r="G46" i="24"/>
  <c r="H46" i="24"/>
  <c r="G47" i="24"/>
  <c r="H47" i="24"/>
  <c r="G48" i="24"/>
  <c r="H48" i="24"/>
  <c r="G49" i="24"/>
  <c r="H49" i="24"/>
  <c r="G50" i="24"/>
  <c r="H50" i="24"/>
  <c r="G51" i="24"/>
  <c r="H51" i="24"/>
  <c r="G52" i="24"/>
  <c r="H52" i="24"/>
  <c r="G53" i="24"/>
  <c r="H53" i="24"/>
  <c r="G54" i="24"/>
  <c r="H54" i="24"/>
  <c r="G55" i="24"/>
  <c r="H55" i="24"/>
  <c r="G56" i="24"/>
  <c r="H56" i="24"/>
  <c r="G57" i="24"/>
  <c r="H57" i="24"/>
  <c r="G58" i="24"/>
  <c r="H58" i="24"/>
  <c r="G59" i="24"/>
  <c r="H59" i="24"/>
  <c r="G60" i="24"/>
  <c r="H60" i="24"/>
  <c r="G61" i="24"/>
  <c r="H61" i="24"/>
  <c r="K2" i="24"/>
  <c r="K3" i="24"/>
  <c r="K4" i="24"/>
  <c r="K5" i="24"/>
  <c r="K6" i="24"/>
  <c r="K7" i="24"/>
  <c r="K8" i="24"/>
  <c r="K9" i="24"/>
  <c r="K10" i="24"/>
  <c r="K11" i="24"/>
  <c r="K12" i="24"/>
  <c r="K13" i="24"/>
  <c r="K14" i="24"/>
  <c r="K15" i="24"/>
  <c r="K16" i="24"/>
  <c r="K17" i="24"/>
  <c r="K18" i="24"/>
  <c r="K19" i="24"/>
  <c r="K20" i="24"/>
  <c r="K21" i="24"/>
  <c r="K22" i="24"/>
  <c r="K23" i="24"/>
  <c r="K24" i="24"/>
  <c r="K25" i="24"/>
  <c r="K26" i="24"/>
  <c r="K27" i="24"/>
  <c r="K28" i="24"/>
  <c r="K29" i="24"/>
  <c r="K30" i="24"/>
  <c r="K31"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6" i="24"/>
  <c r="E5" i="24"/>
  <c r="E4" i="24"/>
  <c r="E3" i="24"/>
  <c r="E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D4" i="24"/>
  <c r="D3" i="24"/>
  <c r="D2" i="24"/>
  <c r="I55" i="24" l="1"/>
  <c r="I51" i="24"/>
  <c r="I35" i="24"/>
  <c r="F51" i="24"/>
  <c r="F35" i="24"/>
  <c r="I60" i="24"/>
  <c r="I58" i="24"/>
  <c r="I56" i="24"/>
  <c r="I54" i="24"/>
  <c r="I52" i="24"/>
  <c r="I50" i="24"/>
  <c r="I48" i="24"/>
  <c r="I46" i="24"/>
  <c r="I44" i="24"/>
  <c r="I42" i="24"/>
  <c r="I40" i="24"/>
  <c r="I38" i="24"/>
  <c r="I36" i="24"/>
  <c r="I34" i="24"/>
  <c r="I32" i="24"/>
  <c r="F58" i="24"/>
  <c r="F54" i="24"/>
  <c r="F50" i="24"/>
  <c r="F46" i="24"/>
  <c r="F42" i="24"/>
  <c r="F38" i="24"/>
  <c r="F34" i="24"/>
  <c r="I39" i="24"/>
  <c r="F55" i="24"/>
  <c r="F39" i="24"/>
  <c r="I59" i="24"/>
  <c r="I47" i="24"/>
  <c r="I43" i="24"/>
  <c r="F61" i="24"/>
  <c r="F59" i="24"/>
  <c r="F47" i="24"/>
  <c r="F43" i="24"/>
  <c r="I61" i="24"/>
  <c r="I57" i="24"/>
  <c r="I53" i="24"/>
  <c r="I49" i="24"/>
  <c r="I45" i="24"/>
  <c r="I41" i="24"/>
  <c r="I37" i="24"/>
  <c r="I33" i="24"/>
  <c r="F57" i="24"/>
  <c r="F53" i="24"/>
  <c r="F49" i="24"/>
  <c r="F45" i="24"/>
  <c r="F41" i="24"/>
  <c r="F37" i="24"/>
  <c r="F33" i="24"/>
  <c r="F60" i="24"/>
  <c r="F56" i="24"/>
  <c r="F52" i="24"/>
  <c r="F48" i="24"/>
  <c r="F44" i="24"/>
  <c r="F40" i="24"/>
  <c r="F36" i="24"/>
  <c r="F32" i="24"/>
  <c r="F7" i="24"/>
  <c r="F11" i="24"/>
  <c r="F4" i="24"/>
  <c r="F2" i="24"/>
  <c r="F6" i="24"/>
  <c r="F10" i="24"/>
  <c r="F5" i="24"/>
  <c r="F3" i="24"/>
  <c r="F8" i="24"/>
  <c r="B22" i="24"/>
  <c r="H31" i="24" l="1"/>
  <c r="H30" i="24"/>
  <c r="H29" i="24"/>
  <c r="H28" i="24"/>
  <c r="H27" i="24"/>
  <c r="H26" i="24"/>
  <c r="H25" i="24"/>
  <c r="H24" i="24"/>
  <c r="H23" i="24"/>
  <c r="H22" i="24"/>
  <c r="H21" i="24"/>
  <c r="H20" i="24"/>
  <c r="H19" i="24"/>
  <c r="H18" i="24"/>
  <c r="H17" i="24"/>
  <c r="H16" i="24"/>
  <c r="H15" i="24"/>
  <c r="H14" i="24"/>
  <c r="H13" i="24"/>
  <c r="H12" i="24"/>
  <c r="H11" i="24"/>
  <c r="H10" i="24"/>
  <c r="H9" i="24"/>
  <c r="H8" i="24"/>
  <c r="H7" i="24"/>
  <c r="H6" i="24"/>
  <c r="H5" i="24"/>
  <c r="H4" i="24"/>
  <c r="H3" i="24"/>
  <c r="H2" i="24"/>
  <c r="G31" i="24"/>
  <c r="G30" i="24"/>
  <c r="G29" i="24"/>
  <c r="G28" i="24"/>
  <c r="G27" i="24"/>
  <c r="G26" i="24"/>
  <c r="G25" i="24"/>
  <c r="G24" i="24"/>
  <c r="G23" i="24"/>
  <c r="G22" i="24"/>
  <c r="G21" i="24"/>
  <c r="G20" i="24"/>
  <c r="G19" i="24"/>
  <c r="G18" i="24"/>
  <c r="G17" i="24"/>
  <c r="G16" i="24"/>
  <c r="G15" i="24"/>
  <c r="G14" i="24"/>
  <c r="G13" i="24"/>
  <c r="G12" i="24"/>
  <c r="G11" i="24"/>
  <c r="G10" i="24"/>
  <c r="G9" i="24"/>
  <c r="G8" i="24"/>
  <c r="G7" i="24"/>
  <c r="G6" i="24"/>
  <c r="G5" i="24"/>
  <c r="G4" i="24"/>
  <c r="G3" i="24"/>
  <c r="F9" i="24"/>
  <c r="F30" i="24"/>
  <c r="F29" i="24"/>
  <c r="F27" i="24"/>
  <c r="F26" i="24"/>
  <c r="F25" i="24"/>
  <c r="F23" i="24"/>
  <c r="F22" i="24"/>
  <c r="F21" i="24"/>
  <c r="F20" i="24"/>
  <c r="F18" i="24"/>
  <c r="F17" i="24"/>
  <c r="F16" i="24"/>
  <c r="F14" i="24"/>
  <c r="F13" i="24"/>
  <c r="F12" i="24"/>
  <c r="B31" i="24"/>
  <c r="B30" i="24"/>
  <c r="B29" i="24"/>
  <c r="B28" i="24"/>
  <c r="B27" i="24"/>
  <c r="B26" i="24"/>
  <c r="B25" i="24"/>
  <c r="B24" i="24"/>
  <c r="B23" i="24"/>
  <c r="B21" i="24"/>
  <c r="B20" i="24"/>
  <c r="B19" i="24"/>
  <c r="B18" i="24"/>
  <c r="B17" i="24"/>
  <c r="B16" i="24"/>
  <c r="B15" i="24"/>
  <c r="B14" i="24"/>
  <c r="B13" i="24"/>
  <c r="B12" i="24"/>
  <c r="B11" i="24"/>
  <c r="B10" i="24"/>
  <c r="B9" i="24"/>
  <c r="B8" i="24"/>
  <c r="B7" i="24"/>
  <c r="B6" i="24"/>
  <c r="B5" i="24"/>
  <c r="B4" i="24"/>
  <c r="B3" i="24"/>
  <c r="B2" i="24"/>
  <c r="L10" i="16"/>
  <c r="L11" i="16"/>
  <c r="P3" i="24" s="1"/>
  <c r="L9" i="16"/>
  <c r="G2" i="24"/>
  <c r="P2" i="24" l="1"/>
  <c r="I5" i="24"/>
  <c r="I9" i="24"/>
  <c r="I13" i="24"/>
  <c r="I17" i="24"/>
  <c r="I21" i="24"/>
  <c r="I25" i="24"/>
  <c r="I29" i="24"/>
  <c r="I4" i="24"/>
  <c r="I8" i="24"/>
  <c r="I12" i="24"/>
  <c r="I16" i="24"/>
  <c r="I20" i="24"/>
  <c r="I24" i="24"/>
  <c r="I28" i="24"/>
  <c r="I3" i="24"/>
  <c r="I7" i="24"/>
  <c r="I11" i="24"/>
  <c r="I15" i="24"/>
  <c r="I19" i="24"/>
  <c r="I23" i="24"/>
  <c r="I27" i="24"/>
  <c r="I31" i="24"/>
  <c r="I6" i="24"/>
  <c r="I10" i="24"/>
  <c r="I14" i="24"/>
  <c r="I18" i="24"/>
  <c r="I22" i="24"/>
  <c r="I26" i="24"/>
  <c r="I30" i="24"/>
  <c r="I2" i="24"/>
  <c r="F31" i="24"/>
  <c r="F24" i="24"/>
  <c r="F28" i="24"/>
  <c r="F19" i="24"/>
  <c r="F15" i="24"/>
  <c r="G13" i="21"/>
  <c r="J32" i="24" s="1"/>
  <c r="J2" i="24"/>
  <c r="J3" i="24"/>
  <c r="E21" i="15" l="1"/>
  <c r="E11" i="15" l="1"/>
  <c r="C2" i="23" l="1"/>
  <c r="G10" i="23"/>
  <c r="G12" i="23"/>
  <c r="G71" i="21"/>
  <c r="J61" i="24" s="1"/>
  <c r="G69" i="21"/>
  <c r="J60" i="24" s="1"/>
  <c r="G67" i="21"/>
  <c r="J59" i="24" s="1"/>
  <c r="G65" i="21"/>
  <c r="J58" i="24" s="1"/>
  <c r="G63" i="21"/>
  <c r="J57" i="24" s="1"/>
  <c r="G61" i="21"/>
  <c r="J56" i="24" s="1"/>
  <c r="G59" i="21"/>
  <c r="J55" i="24" s="1"/>
  <c r="G57" i="21"/>
  <c r="J54" i="24" s="1"/>
  <c r="G55" i="21"/>
  <c r="J53" i="24" s="1"/>
  <c r="G53" i="21"/>
  <c r="J52" i="24" s="1"/>
  <c r="G51" i="21"/>
  <c r="J51" i="24" s="1"/>
  <c r="G49" i="21"/>
  <c r="J50" i="24" s="1"/>
  <c r="G47" i="21"/>
  <c r="J49" i="24" s="1"/>
  <c r="G45" i="21"/>
  <c r="J48" i="24" s="1"/>
  <c r="G43" i="21"/>
  <c r="J47" i="24" s="1"/>
  <c r="G41" i="21"/>
  <c r="J46" i="24" s="1"/>
  <c r="G39" i="21"/>
  <c r="J45" i="24" s="1"/>
  <c r="G37" i="21"/>
  <c r="J44" i="24" s="1"/>
  <c r="G35" i="21"/>
  <c r="J43" i="24" s="1"/>
  <c r="G33" i="21"/>
  <c r="J42" i="24" s="1"/>
  <c r="G31" i="21"/>
  <c r="J41" i="24" s="1"/>
  <c r="G29" i="21"/>
  <c r="J40" i="24" s="1"/>
  <c r="G27" i="21"/>
  <c r="J39" i="24" s="1"/>
  <c r="G25" i="21"/>
  <c r="J38" i="24" s="1"/>
  <c r="G23" i="21"/>
  <c r="J37" i="24" s="1"/>
  <c r="G21" i="21"/>
  <c r="J36" i="24" s="1"/>
  <c r="G19" i="21"/>
  <c r="J35" i="24" s="1"/>
  <c r="G17" i="21"/>
  <c r="J34" i="24" s="1"/>
  <c r="G15" i="21"/>
  <c r="J33" i="24" s="1"/>
  <c r="D18" i="8"/>
  <c r="D22" i="8"/>
  <c r="D21" i="8"/>
  <c r="D20" i="8"/>
  <c r="D19" i="8"/>
  <c r="E18" i="8"/>
  <c r="G17" i="10"/>
  <c r="J4" i="24" s="1"/>
  <c r="G19" i="10"/>
  <c r="J5" i="24" s="1"/>
  <c r="G21" i="10"/>
  <c r="J6" i="24" s="1"/>
  <c r="G23" i="10"/>
  <c r="J7" i="24" s="1"/>
  <c r="G25" i="10"/>
  <c r="J8" i="24" s="1"/>
  <c r="G27" i="10"/>
  <c r="J9" i="24" s="1"/>
  <c r="G29" i="10"/>
  <c r="J10" i="24" s="1"/>
  <c r="G31" i="10"/>
  <c r="J11" i="24" s="1"/>
  <c r="G33" i="10"/>
  <c r="J12" i="24" s="1"/>
  <c r="G35" i="10"/>
  <c r="J13" i="24" s="1"/>
  <c r="G37" i="10"/>
  <c r="J14" i="24" s="1"/>
  <c r="G39" i="10"/>
  <c r="J15" i="24" s="1"/>
  <c r="G41" i="10"/>
  <c r="J16" i="24" s="1"/>
  <c r="G43" i="10"/>
  <c r="J17" i="24" s="1"/>
  <c r="G45" i="10"/>
  <c r="J18" i="24" s="1"/>
  <c r="G47" i="10"/>
  <c r="J19" i="24" s="1"/>
  <c r="G49" i="10"/>
  <c r="J20" i="24" s="1"/>
  <c r="G51" i="10"/>
  <c r="J21" i="24" s="1"/>
  <c r="L13" i="10"/>
  <c r="K15" i="10"/>
  <c r="L15" i="10" s="1"/>
  <c r="K17" i="10"/>
  <c r="L17" i="10" s="1"/>
  <c r="K19" i="10"/>
  <c r="L19" i="10" s="1"/>
  <c r="K21" i="10"/>
  <c r="L21" i="10" s="1"/>
  <c r="K23" i="10"/>
  <c r="L23" i="10" s="1"/>
  <c r="K25" i="10"/>
  <c r="L25" i="10" s="1"/>
  <c r="K27" i="10"/>
  <c r="L27" i="10" s="1"/>
  <c r="K29" i="10"/>
  <c r="L29" i="10" s="1"/>
  <c r="K31" i="10"/>
  <c r="L31" i="10" s="1"/>
  <c r="K33" i="10"/>
  <c r="L33" i="10" s="1"/>
  <c r="K35" i="10"/>
  <c r="L35" i="10" s="1"/>
  <c r="K37" i="10"/>
  <c r="L37" i="10" s="1"/>
  <c r="K39" i="10"/>
  <c r="L39" i="10" s="1"/>
  <c r="K41" i="10"/>
  <c r="L41" i="10" s="1"/>
  <c r="K43" i="10"/>
  <c r="L43" i="10" s="1"/>
  <c r="K45" i="10"/>
  <c r="L45" i="10" s="1"/>
  <c r="K47" i="10"/>
  <c r="L47" i="10" s="1"/>
  <c r="K49" i="10"/>
  <c r="L49" i="10" s="1"/>
  <c r="K51" i="10"/>
  <c r="L51" i="10" s="1"/>
  <c r="G53" i="10"/>
  <c r="J22" i="24" s="1"/>
  <c r="G55" i="10"/>
  <c r="J23" i="24" s="1"/>
  <c r="G57" i="10"/>
  <c r="J24" i="24" s="1"/>
  <c r="G59" i="10"/>
  <c r="J25" i="24" s="1"/>
  <c r="G61" i="10"/>
  <c r="J26" i="24" s="1"/>
  <c r="G63" i="10"/>
  <c r="J27" i="24" s="1"/>
  <c r="G65" i="10"/>
  <c r="J28" i="24" s="1"/>
  <c r="G67" i="10"/>
  <c r="J29" i="24" s="1"/>
  <c r="G69" i="10"/>
  <c r="J30" i="24" s="1"/>
  <c r="G71" i="10"/>
  <c r="J31" i="24" s="1"/>
  <c r="K53" i="10"/>
  <c r="L53" i="10" s="1"/>
  <c r="K55" i="10"/>
  <c r="L55" i="10" s="1"/>
  <c r="K57" i="10"/>
  <c r="L57" i="10" s="1"/>
  <c r="K59" i="10"/>
  <c r="L59" i="10" s="1"/>
  <c r="K61" i="10"/>
  <c r="L61" i="10" s="1"/>
  <c r="K63" i="10"/>
  <c r="L63" i="10" s="1"/>
  <c r="K65" i="10"/>
  <c r="L65" i="10" s="1"/>
  <c r="K67" i="10"/>
  <c r="L67" i="10" s="1"/>
  <c r="K69" i="10"/>
  <c r="L69" i="10" s="1"/>
  <c r="K71" i="10"/>
  <c r="L71" i="10" s="1"/>
  <c r="C2" i="16"/>
  <c r="C2" i="7"/>
  <c r="C2" i="10"/>
  <c r="H15" i="23" l="1"/>
  <c r="L11" i="7"/>
  <c r="P11" i="7" s="1"/>
  <c r="L9" i="7"/>
  <c r="P9" i="7" s="1"/>
  <c r="L10" i="7"/>
  <c r="P10" i="7" s="1"/>
  <c r="P16" i="7" l="1"/>
  <c r="Q2" i="24"/>
  <c r="L7" i="7" l="1"/>
  <c r="P7" i="7" s="1"/>
  <c r="L8" i="7"/>
  <c r="P8" i="7" s="1"/>
  <c r="K32" i="24"/>
  <c r="K12" i="7" l="1"/>
  <c r="L6" i="7"/>
  <c r="L12" i="7" s="1"/>
  <c r="P6" i="7" l="1"/>
  <c r="P12" i="7" s="1"/>
  <c r="S14" i="7"/>
  <c r="P14" i="7" l="1"/>
  <c r="S2" i="24" s="1"/>
  <c r="R2" i="24"/>
  <c r="P18" i="7" l="1"/>
  <c r="T2"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Masato Ishida</author>
  </authors>
  <commentList>
    <comment ref="C16" authorId="0" shapeId="0" xr:uid="{00000000-0006-0000-0000-000001000000}">
      <text>
        <r>
          <rPr>
            <b/>
            <sz val="12"/>
            <color rgb="FF000000"/>
            <rFont val="ＭＳ Ｐゴシック"/>
            <family val="2"/>
            <charset val="128"/>
          </rPr>
          <t>お振り込み担当者が、</t>
        </r>
        <r>
          <rPr>
            <b/>
            <sz val="12"/>
            <color rgb="FFFF0000"/>
            <rFont val="ＭＳ Ｐゴシック"/>
            <family val="2"/>
            <charset val="128"/>
          </rPr>
          <t>上記の代表者以外の方が振込をする場合にのみ</t>
        </r>
        <r>
          <rPr>
            <b/>
            <sz val="12"/>
            <color rgb="FF000000"/>
            <rFont val="ＭＳ Ｐゴシック"/>
            <family val="2"/>
            <charset val="128"/>
          </rPr>
          <t>上書き記載してください</t>
        </r>
      </text>
    </comment>
  </commentList>
</comments>
</file>

<file path=xl/sharedStrings.xml><?xml version="1.0" encoding="utf-8"?>
<sst xmlns="http://schemas.openxmlformats.org/spreadsheetml/2006/main" count="363" uniqueCount="201">
  <si>
    <t>No.</t>
  </si>
  <si>
    <t>№</t>
    <phoneticPr fontId="2"/>
  </si>
  <si>
    <t>フリガナ</t>
    <phoneticPr fontId="2"/>
  </si>
  <si>
    <t>氏　　　　　名</t>
    <rPh sb="0" eb="1">
      <t>シ</t>
    </rPh>
    <rPh sb="6" eb="7">
      <t>メイ</t>
    </rPh>
    <phoneticPr fontId="2"/>
  </si>
  <si>
    <t>※フリガナもご記入ください。</t>
    <rPh sb="7" eb="9">
      <t>キニュウ</t>
    </rPh>
    <phoneticPr fontId="2"/>
  </si>
  <si>
    <t>振込金総括表</t>
    <rPh sb="0" eb="2">
      <t>フリコミ</t>
    </rPh>
    <rPh sb="2" eb="3">
      <t>キン</t>
    </rPh>
    <rPh sb="3" eb="6">
      <t>ソウカツヒョウ</t>
    </rPh>
    <phoneticPr fontId="2"/>
  </si>
  <si>
    <t>①</t>
    <phoneticPr fontId="2"/>
  </si>
  <si>
    <t>②</t>
    <phoneticPr fontId="2"/>
  </si>
  <si>
    <t>③</t>
    <phoneticPr fontId="2"/>
  </si>
  <si>
    <t>④</t>
    <phoneticPr fontId="2"/>
  </si>
  <si>
    <t>円</t>
    <rPh sb="0" eb="1">
      <t>エン</t>
    </rPh>
    <phoneticPr fontId="2"/>
  </si>
  <si>
    <t>男子</t>
    <rPh sb="0" eb="2">
      <t>ダンシ</t>
    </rPh>
    <phoneticPr fontId="2"/>
  </si>
  <si>
    <t>女子</t>
    <rPh sb="0" eb="2">
      <t>ジョシ</t>
    </rPh>
    <phoneticPr fontId="2"/>
  </si>
  <si>
    <t>合計</t>
    <rPh sb="0" eb="2">
      <t>ゴウケイ</t>
    </rPh>
    <phoneticPr fontId="2"/>
  </si>
  <si>
    <t>単価</t>
    <rPh sb="0" eb="2">
      <t>タンカ</t>
    </rPh>
    <phoneticPr fontId="2"/>
  </si>
  <si>
    <t>×</t>
    <phoneticPr fontId="2"/>
  </si>
  <si>
    <t>円　＝</t>
    <rPh sb="0" eb="1">
      <t>エン</t>
    </rPh>
    <phoneticPr fontId="2"/>
  </si>
  <si>
    <t>小計</t>
    <rPh sb="0" eb="2">
      <t>ショウケイ</t>
    </rPh>
    <phoneticPr fontId="2"/>
  </si>
  <si>
    <t>大会参加費</t>
    <rPh sb="0" eb="2">
      <t>タイカイ</t>
    </rPh>
    <rPh sb="2" eb="5">
      <t>サンカヒ</t>
    </rPh>
    <phoneticPr fontId="2"/>
  </si>
  <si>
    <t>振込者名　</t>
  </si>
  <si>
    <t>振込方法</t>
    <rPh sb="0" eb="2">
      <t>フリコミ</t>
    </rPh>
    <rPh sb="2" eb="4">
      <t>ホウホウ</t>
    </rPh>
    <phoneticPr fontId="2"/>
  </si>
  <si>
    <t>振込口座情報</t>
    <rPh sb="4" eb="6">
      <t>ジョウホウ</t>
    </rPh>
    <phoneticPr fontId="2"/>
  </si>
  <si>
    <t>代表者フリガナ</t>
    <rPh sb="0" eb="3">
      <t>ダイヒョウシャ</t>
    </rPh>
    <phoneticPr fontId="2"/>
  </si>
  <si>
    <t>代表者名</t>
    <rPh sb="0" eb="3">
      <t>ダイヒョウシャ</t>
    </rPh>
    <rPh sb="3" eb="4">
      <t>メイ</t>
    </rPh>
    <phoneticPr fontId="2"/>
  </si>
  <si>
    <t>郵便番号</t>
    <rPh sb="0" eb="4">
      <t>ユウビンバンゴウ</t>
    </rPh>
    <phoneticPr fontId="2"/>
  </si>
  <si>
    <t>所属団体フリガナ</t>
    <rPh sb="0" eb="2">
      <t>ショゾク</t>
    </rPh>
    <rPh sb="2" eb="4">
      <t>ダンタイ</t>
    </rPh>
    <phoneticPr fontId="2"/>
  </si>
  <si>
    <t>所属団体名</t>
    <rPh sb="0" eb="2">
      <t>ショゾク</t>
    </rPh>
    <rPh sb="2" eb="4">
      <t>ダンタイ</t>
    </rPh>
    <rPh sb="4" eb="5">
      <t>メイ</t>
    </rPh>
    <phoneticPr fontId="2"/>
  </si>
  <si>
    <t>E-mail</t>
    <phoneticPr fontId="2"/>
  </si>
  <si>
    <t>住所 1</t>
    <rPh sb="0" eb="2">
      <t>ジュウショ</t>
    </rPh>
    <phoneticPr fontId="2"/>
  </si>
  <si>
    <t>住所 2</t>
    <rPh sb="0" eb="2">
      <t>ジュウショ</t>
    </rPh>
    <phoneticPr fontId="2"/>
  </si>
  <si>
    <t>振込者フリガナ</t>
    <rPh sb="0" eb="2">
      <t>フリコミ</t>
    </rPh>
    <rPh sb="2" eb="3">
      <t>シャ</t>
    </rPh>
    <phoneticPr fontId="2"/>
  </si>
  <si>
    <t>振込者名</t>
    <rPh sb="0" eb="2">
      <t>フリコミ</t>
    </rPh>
    <rPh sb="2" eb="3">
      <t>シャ</t>
    </rPh>
    <rPh sb="3" eb="4">
      <t>メイ</t>
    </rPh>
    <phoneticPr fontId="2"/>
  </si>
  <si>
    <t>所属団体情報</t>
    <rPh sb="0" eb="2">
      <t>ショゾク</t>
    </rPh>
    <rPh sb="2" eb="4">
      <t>ダンタイ</t>
    </rPh>
    <rPh sb="4" eb="6">
      <t>ジョウホウ</t>
    </rPh>
    <phoneticPr fontId="2"/>
  </si>
  <si>
    <t>参加費用等振込者情報</t>
    <rPh sb="0" eb="2">
      <t>サンカ</t>
    </rPh>
    <rPh sb="2" eb="4">
      <t>ヒヨウ</t>
    </rPh>
    <rPh sb="4" eb="5">
      <t>トウ</t>
    </rPh>
    <rPh sb="5" eb="7">
      <t>フリコミ</t>
    </rPh>
    <rPh sb="7" eb="8">
      <t>シャ</t>
    </rPh>
    <rPh sb="8" eb="10">
      <t>ジョウホウ</t>
    </rPh>
    <phoneticPr fontId="2"/>
  </si>
  <si>
    <t>TEL (ハイフンなし)</t>
    <phoneticPr fontId="2"/>
  </si>
  <si>
    <t>生年月日</t>
    <rPh sb="0" eb="2">
      <t>セイネン</t>
    </rPh>
    <rPh sb="2" eb="4">
      <t>ガッピ</t>
    </rPh>
    <phoneticPr fontId="2"/>
  </si>
  <si>
    <t>時点の年齢</t>
    <rPh sb="0" eb="2">
      <t>ジテン</t>
    </rPh>
    <rPh sb="3" eb="5">
      <t>ネンレイ</t>
    </rPh>
    <phoneticPr fontId="2"/>
  </si>
  <si>
    <t>部 門</t>
    <rPh sb="0" eb="1">
      <t>ブ</t>
    </rPh>
    <rPh sb="2" eb="3">
      <t>モン</t>
    </rPh>
    <phoneticPr fontId="2"/>
  </si>
  <si>
    <t>男　　　　子</t>
    <rPh sb="0" eb="1">
      <t>オトコ</t>
    </rPh>
    <rPh sb="5" eb="6">
      <t>コ</t>
    </rPh>
    <phoneticPr fontId="2"/>
  </si>
  <si>
    <t>大会参加費合計 (A)</t>
    <rPh sb="0" eb="2">
      <t>タイカイ</t>
    </rPh>
    <rPh sb="2" eb="4">
      <t>サンカ</t>
    </rPh>
    <rPh sb="4" eb="5">
      <t>ヒ</t>
    </rPh>
    <rPh sb="5" eb="7">
      <t>ゴウケイ</t>
    </rPh>
    <phoneticPr fontId="2"/>
  </si>
  <si>
    <t>女　　　　子</t>
    <rPh sb="0" eb="1">
      <t>オンナ</t>
    </rPh>
    <rPh sb="5" eb="6">
      <t>コ</t>
    </rPh>
    <phoneticPr fontId="2"/>
  </si>
  <si>
    <t>№</t>
    <phoneticPr fontId="2"/>
  </si>
  <si>
    <t>例) 2000/1/23</t>
    <rPh sb="0" eb="1">
      <t>レイ</t>
    </rPh>
    <phoneticPr fontId="2"/>
  </si>
  <si>
    <t>名</t>
    <rPh sb="0" eb="1">
      <t>メイ</t>
    </rPh>
    <phoneticPr fontId="2"/>
  </si>
  <si>
    <t>A</t>
    <phoneticPr fontId="2"/>
  </si>
  <si>
    <t>B</t>
    <phoneticPr fontId="2"/>
  </si>
  <si>
    <t>C</t>
    <phoneticPr fontId="2"/>
  </si>
  <si>
    <t>Ds</t>
    <phoneticPr fontId="2"/>
  </si>
  <si>
    <t>Dj</t>
    <phoneticPr fontId="2"/>
  </si>
  <si>
    <t>E</t>
    <phoneticPr fontId="2"/>
  </si>
  <si>
    <t>Aクラス</t>
    <phoneticPr fontId="2"/>
  </si>
  <si>
    <t>Bクラス</t>
    <phoneticPr fontId="2"/>
  </si>
  <si>
    <t>Cクラス</t>
    <phoneticPr fontId="2"/>
  </si>
  <si>
    <t>⑤</t>
    <phoneticPr fontId="2"/>
  </si>
  <si>
    <t>⑥</t>
    <phoneticPr fontId="2"/>
  </si>
  <si>
    <t>クラス</t>
    <phoneticPr fontId="2"/>
  </si>
  <si>
    <t>選手氏名</t>
    <phoneticPr fontId="2"/>
  </si>
  <si>
    <t>ふりがな</t>
    <phoneticPr fontId="2"/>
  </si>
  <si>
    <t>Dsクラス</t>
    <phoneticPr fontId="2"/>
  </si>
  <si>
    <t>Djクラス</t>
    <phoneticPr fontId="2"/>
  </si>
  <si>
    <t>Eクラス</t>
    <phoneticPr fontId="2"/>
  </si>
  <si>
    <t>連絡先（TEL）</t>
    <rPh sb="0" eb="3">
      <t>レンラクサキ</t>
    </rPh>
    <phoneticPr fontId="2"/>
  </si>
  <si>
    <t>※撮影する代表者の名前と大会当日、連絡の取りやすい連絡先をご記載ください。</t>
    <rPh sb="1" eb="3">
      <t>サツエイ</t>
    </rPh>
    <rPh sb="5" eb="8">
      <t>ダイヒョウシャ</t>
    </rPh>
    <rPh sb="9" eb="11">
      <t>ナマエ</t>
    </rPh>
    <rPh sb="12" eb="14">
      <t>タイカイ</t>
    </rPh>
    <rPh sb="14" eb="16">
      <t>トウジツ</t>
    </rPh>
    <rPh sb="17" eb="19">
      <t>レンラク</t>
    </rPh>
    <rPh sb="20" eb="21">
      <t>ト</t>
    </rPh>
    <rPh sb="25" eb="28">
      <t>レンラクサキ</t>
    </rPh>
    <rPh sb="30" eb="32">
      <t>キサイ</t>
    </rPh>
    <phoneticPr fontId="2"/>
  </si>
  <si>
    <t>※大会当日または申込期限を過ぎての許可証の発行はいたしませんのでご注意ください。</t>
    <rPh sb="1" eb="3">
      <t>タイカイ</t>
    </rPh>
    <rPh sb="3" eb="5">
      <t>トウジツ</t>
    </rPh>
    <rPh sb="8" eb="10">
      <t>モウシコミ</t>
    </rPh>
    <rPh sb="10" eb="12">
      <t>キゲン</t>
    </rPh>
    <rPh sb="13" eb="14">
      <t>ス</t>
    </rPh>
    <rPh sb="17" eb="19">
      <t>キョカ</t>
    </rPh>
    <rPh sb="19" eb="20">
      <t>ショウ</t>
    </rPh>
    <rPh sb="21" eb="23">
      <t>ハッコウ</t>
    </rPh>
    <rPh sb="33" eb="35">
      <t>チュウイ</t>
    </rPh>
    <phoneticPr fontId="2"/>
  </si>
  <si>
    <t>撮影許可証申請</t>
    <rPh sb="0" eb="2">
      <t>サツエイ</t>
    </rPh>
    <rPh sb="2" eb="5">
      <t>キョカショウ</t>
    </rPh>
    <rPh sb="5" eb="7">
      <t>シンセイ</t>
    </rPh>
    <phoneticPr fontId="2"/>
  </si>
  <si>
    <t>※広告のデザインはこちらに貼り付けてください。</t>
    <rPh sb="1" eb="3">
      <t>コウコク</t>
    </rPh>
    <rPh sb="13" eb="14">
      <t>ハ</t>
    </rPh>
    <rPh sb="15" eb="16">
      <t>ツ</t>
    </rPh>
    <phoneticPr fontId="2"/>
  </si>
  <si>
    <t>※または、別ファイルで送付いただいても構いません。</t>
    <rPh sb="5" eb="6">
      <t>ベツ</t>
    </rPh>
    <rPh sb="11" eb="13">
      <t>ソウフ</t>
    </rPh>
    <rPh sb="19" eb="20">
      <t>カマ</t>
    </rPh>
    <phoneticPr fontId="2"/>
  </si>
  <si>
    <t>区分</t>
    <rPh sb="0" eb="2">
      <t>クブン</t>
    </rPh>
    <phoneticPr fontId="2"/>
  </si>
  <si>
    <t>協賛費</t>
    <rPh sb="0" eb="2">
      <t>キョウサン</t>
    </rPh>
    <rPh sb="2" eb="3">
      <t>ヒ</t>
    </rPh>
    <phoneticPr fontId="2"/>
  </si>
  <si>
    <t>掲載場所</t>
    <rPh sb="0" eb="2">
      <t>ケイサイ</t>
    </rPh>
    <rPh sb="2" eb="4">
      <t>バショ</t>
    </rPh>
    <phoneticPr fontId="2"/>
  </si>
  <si>
    <t>広告内容</t>
    <rPh sb="0" eb="2">
      <t>コウコク</t>
    </rPh>
    <rPh sb="2" eb="4">
      <t>ナイヨウ</t>
    </rPh>
    <phoneticPr fontId="2"/>
  </si>
  <si>
    <t>約縦25cm×横18cm</t>
    <rPh sb="0" eb="1">
      <t>ヤク</t>
    </rPh>
    <phoneticPr fontId="2"/>
  </si>
  <si>
    <t>約縦12cm×横18cm</t>
    <rPh sb="0" eb="1">
      <t>ヤク</t>
    </rPh>
    <phoneticPr fontId="2"/>
  </si>
  <si>
    <t>約縦5.5cm×横18cm</t>
    <rPh sb="0" eb="1">
      <t>ヤク</t>
    </rPh>
    <phoneticPr fontId="2"/>
  </si>
  <si>
    <t>データ不要</t>
    <rPh sb="3" eb="5">
      <t>フヨウ</t>
    </rPh>
    <phoneticPr fontId="2"/>
  </si>
  <si>
    <t>個人名のみ</t>
    <rPh sb="0" eb="3">
      <t>コジンメイ</t>
    </rPh>
    <phoneticPr fontId="2"/>
  </si>
  <si>
    <t>広告協賛申請書</t>
    <rPh sb="0" eb="2">
      <t>コウコク</t>
    </rPh>
    <rPh sb="2" eb="4">
      <t>キョウサン</t>
    </rPh>
    <rPh sb="4" eb="6">
      <t>シンセイ</t>
    </rPh>
    <rPh sb="6" eb="7">
      <t>ショ</t>
    </rPh>
    <phoneticPr fontId="2"/>
  </si>
  <si>
    <t>お名前（企業名・団体名）</t>
    <rPh sb="1" eb="3">
      <t>ナマエ</t>
    </rPh>
    <rPh sb="4" eb="6">
      <t>キギョウ</t>
    </rPh>
    <rPh sb="6" eb="7">
      <t>メイ</t>
    </rPh>
    <rPh sb="8" eb="10">
      <t>ダンタイ</t>
    </rPh>
    <rPh sb="10" eb="11">
      <t>メイ</t>
    </rPh>
    <phoneticPr fontId="2"/>
  </si>
  <si>
    <t>サイズ</t>
    <phoneticPr fontId="2"/>
  </si>
  <si>
    <t>A</t>
    <phoneticPr fontId="2"/>
  </si>
  <si>
    <t>表紙裏/裏表紙/裏表紙裏</t>
    <phoneticPr fontId="2"/>
  </si>
  <si>
    <t>A4サイズ1ページ</t>
    <phoneticPr fontId="2"/>
  </si>
  <si>
    <t>社名・団体名等</t>
    <phoneticPr fontId="2"/>
  </si>
  <si>
    <t>ロゴマーク</t>
    <phoneticPr fontId="2"/>
  </si>
  <si>
    <t>B</t>
    <phoneticPr fontId="2"/>
  </si>
  <si>
    <t>プログラム内広告掲載ページ</t>
    <phoneticPr fontId="2"/>
  </si>
  <si>
    <t>C</t>
    <phoneticPr fontId="2"/>
  </si>
  <si>
    <t>A4サイズ1/2ページ</t>
    <phoneticPr fontId="2"/>
  </si>
  <si>
    <t>D</t>
    <phoneticPr fontId="2"/>
  </si>
  <si>
    <t>A4サイズ1/4ページ</t>
    <phoneticPr fontId="2"/>
  </si>
  <si>
    <t>E</t>
    <phoneticPr fontId="2"/>
  </si>
  <si>
    <t>銀行名　　みずほ銀行 　　　　支店名　港北ニュータウン支店</t>
    <rPh sb="8" eb="10">
      <t>ギンコウ</t>
    </rPh>
    <rPh sb="19" eb="21">
      <t>コウホク</t>
    </rPh>
    <rPh sb="27" eb="29">
      <t>シテン</t>
    </rPh>
    <phoneticPr fontId="2" alignment="distributed"/>
  </si>
  <si>
    <t>普通　　　8023990</t>
    <phoneticPr fontId="2"/>
  </si>
  <si>
    <r>
      <t>※ 振込者名は、個人名ではなく</t>
    </r>
    <r>
      <rPr>
        <b/>
        <sz val="11"/>
        <rFont val="メイリオ"/>
        <family val="3"/>
        <charset val="128"/>
      </rPr>
      <t>団体名</t>
    </r>
    <r>
      <rPr>
        <sz val="11"/>
        <rFont val="メイリオ"/>
        <family val="3"/>
        <charset val="128"/>
      </rPr>
      <t xml:space="preserve">を使用ください (振込金の照合ができない場合は無効になりますので十分ご注意ください）。
※ 振込時に表示が長くなり切れて表示されてしまう場合があります。その際は、団体名が認識できる範囲で短い表記を工夫してください。
</t>
    </r>
    <phoneticPr fontId="2"/>
  </si>
  <si>
    <t>口座名義　東京都トランポリン協会　代表　山崎博和</t>
    <rPh sb="5" eb="8">
      <t>トウキョウト</t>
    </rPh>
    <rPh sb="14" eb="16">
      <t>キョウカイ</t>
    </rPh>
    <rPh sb="17" eb="19">
      <t>ダイヒョウ</t>
    </rPh>
    <rPh sb="20" eb="22">
      <t>ヤマザキ</t>
    </rPh>
    <rPh sb="22" eb="24">
      <t>ヒロカズ</t>
    </rPh>
    <phoneticPr fontId="2" alignment="distributed"/>
  </si>
  <si>
    <t>帯同審判申請書</t>
    <rPh sb="0" eb="2">
      <t>タイドウ</t>
    </rPh>
    <rPh sb="2" eb="4">
      <t>シンパン</t>
    </rPh>
    <rPh sb="4" eb="6">
      <t>シンセイ</t>
    </rPh>
    <rPh sb="6" eb="7">
      <t>ショ</t>
    </rPh>
    <phoneticPr fontId="2"/>
  </si>
  <si>
    <r>
      <t>連絡先（TEL）
（</t>
    </r>
    <r>
      <rPr>
        <sz val="9"/>
        <rFont val="メイリオ"/>
        <family val="3"/>
        <charset val="128"/>
      </rPr>
      <t>日中連絡の取れる電話番号）</t>
    </r>
    <rPh sb="0" eb="3">
      <t>レンラクサキ</t>
    </rPh>
    <rPh sb="10" eb="12">
      <t>ニッチュウ</t>
    </rPh>
    <rPh sb="12" eb="14">
      <t>レンラク</t>
    </rPh>
    <rPh sb="15" eb="16">
      <t>ト</t>
    </rPh>
    <rPh sb="18" eb="20">
      <t>デンワ</t>
    </rPh>
    <rPh sb="20" eb="22">
      <t>バンゴウ</t>
    </rPh>
    <phoneticPr fontId="2"/>
  </si>
  <si>
    <t>撮影許可 (最大2名まで)</t>
    <rPh sb="0" eb="2">
      <t>サツエイ</t>
    </rPh>
    <rPh sb="2" eb="4">
      <t>キョカ</t>
    </rPh>
    <rPh sb="6" eb="8">
      <t>サイダイ</t>
    </rPh>
    <rPh sb="9" eb="10">
      <t>メイ</t>
    </rPh>
    <phoneticPr fontId="2"/>
  </si>
  <si>
    <t>例</t>
    <rPh sb="0" eb="1">
      <t>レイ</t>
    </rPh>
    <phoneticPr fontId="2"/>
  </si>
  <si>
    <t>東京</t>
    <rPh sb="0" eb="2">
      <t>トウキョウ</t>
    </rPh>
    <phoneticPr fontId="2"/>
  </si>
  <si>
    <t>虎太郎</t>
    <rPh sb="0" eb="1">
      <t>トラ</t>
    </rPh>
    <rPh sb="1" eb="3">
      <t>タロウ</t>
    </rPh>
    <phoneticPr fontId="2"/>
  </si>
  <si>
    <t>090-1234-5678</t>
    <phoneticPr fontId="2"/>
  </si>
  <si>
    <t>帯同審判</t>
    <rPh sb="0" eb="2">
      <t>タイドウ</t>
    </rPh>
    <rPh sb="2" eb="4">
      <t>シンパン</t>
    </rPh>
    <phoneticPr fontId="2"/>
  </si>
  <si>
    <t xml:space="preserve">帯同審判依頼料 (B) </t>
    <rPh sb="0" eb="2">
      <t>タイドウ</t>
    </rPh>
    <rPh sb="2" eb="4">
      <t>シンパン</t>
    </rPh>
    <rPh sb="4" eb="6">
      <t>イライ</t>
    </rPh>
    <rPh sb="6" eb="7">
      <t>リョウ</t>
    </rPh>
    <phoneticPr fontId="2"/>
  </si>
  <si>
    <t xml:space="preserve">広告協賛料 (C) </t>
    <rPh sb="0" eb="2">
      <t>コウコク</t>
    </rPh>
    <rPh sb="2" eb="4">
      <t>キョウサン</t>
    </rPh>
    <rPh sb="4" eb="5">
      <t>リョウ</t>
    </rPh>
    <phoneticPr fontId="2"/>
  </si>
  <si>
    <t>種別</t>
    <rPh sb="0" eb="2">
      <t>シュベツ</t>
    </rPh>
    <phoneticPr fontId="2"/>
  </si>
  <si>
    <t>振込総額 (A)+(B)+(C)</t>
    <phoneticPr fontId="2"/>
  </si>
  <si>
    <t>1種</t>
  </si>
  <si>
    <t>※1日目、2日目それぞれの参加者1名の団体：1枚まで</t>
    <rPh sb="2" eb="3">
      <t>ニチ</t>
    </rPh>
    <rPh sb="3" eb="4">
      <t>メ</t>
    </rPh>
    <rPh sb="6" eb="7">
      <t>ニチ</t>
    </rPh>
    <rPh sb="7" eb="8">
      <t>メ</t>
    </rPh>
    <rPh sb="13" eb="16">
      <t>サンカシャ</t>
    </rPh>
    <rPh sb="17" eb="18">
      <t>メイ</t>
    </rPh>
    <rPh sb="19" eb="21">
      <t>ダンタイ</t>
    </rPh>
    <rPh sb="23" eb="24">
      <t>マイ</t>
    </rPh>
    <phoneticPr fontId="2"/>
  </si>
  <si>
    <t>※1日目、2日目それぞれの参加者2名以上の団体：最大2枚まで</t>
    <rPh sb="2" eb="3">
      <t>ニチ</t>
    </rPh>
    <rPh sb="3" eb="4">
      <t>メ</t>
    </rPh>
    <rPh sb="6" eb="7">
      <t>ニチ</t>
    </rPh>
    <rPh sb="7" eb="8">
      <t>メ</t>
    </rPh>
    <rPh sb="13" eb="16">
      <t>サンカシャ</t>
    </rPh>
    <rPh sb="17" eb="18">
      <t>メイ</t>
    </rPh>
    <rPh sb="18" eb="20">
      <t>イジョウ</t>
    </rPh>
    <rPh sb="21" eb="23">
      <t>ダンタイ</t>
    </rPh>
    <rPh sb="24" eb="26">
      <t>サイダイ</t>
    </rPh>
    <rPh sb="27" eb="28">
      <t>マイ</t>
    </rPh>
    <phoneticPr fontId="2"/>
  </si>
  <si>
    <r>
      <t xml:space="preserve">撮影許可証
</t>
    </r>
    <r>
      <rPr>
        <sz val="10"/>
        <rFont val="メイリオ"/>
        <family val="3"/>
        <charset val="128"/>
      </rPr>
      <t>（1日目）</t>
    </r>
    <rPh sb="0" eb="2">
      <t>サツエイ</t>
    </rPh>
    <rPh sb="2" eb="5">
      <t>キョカショウ</t>
    </rPh>
    <rPh sb="8" eb="9">
      <t>ニチ</t>
    </rPh>
    <rPh sb="9" eb="10">
      <t>メ</t>
    </rPh>
    <phoneticPr fontId="2"/>
  </si>
  <si>
    <r>
      <t xml:space="preserve">撮影許可証
</t>
    </r>
    <r>
      <rPr>
        <sz val="10"/>
        <rFont val="メイリオ"/>
        <family val="3"/>
        <charset val="128"/>
      </rPr>
      <t>（2日目）</t>
    </r>
    <rPh sb="0" eb="2">
      <t>サツエイ</t>
    </rPh>
    <rPh sb="2" eb="5">
      <t>キョカショウ</t>
    </rPh>
    <phoneticPr fontId="2"/>
  </si>
  <si>
    <t>登録コード</t>
    <rPh sb="0" eb="2">
      <t>トウロク</t>
    </rPh>
    <phoneticPr fontId="2"/>
  </si>
  <si>
    <t>従事できる日</t>
    <rPh sb="0" eb="2">
      <t>ジュウj</t>
    </rPh>
    <phoneticPr fontId="2"/>
  </si>
  <si>
    <t>1日目：2019年6月15日（土）</t>
    <rPh sb="1" eb="2">
      <t>ニチ</t>
    </rPh>
    <rPh sb="2" eb="3">
      <t>メネンガツニチド</t>
    </rPh>
    <phoneticPr fontId="2"/>
  </si>
  <si>
    <t>2日目：2019年6月16日（日）</t>
    <rPh sb="1" eb="2">
      <t>ニチ</t>
    </rPh>
    <rPh sb="2" eb="3">
      <t>メネンガツニチニチ</t>
    </rPh>
    <phoneticPr fontId="2"/>
  </si>
  <si>
    <t>所属名</t>
    <rPh sb="0" eb="2">
      <t xml:space="preserve">ショゾク </t>
    </rPh>
    <rPh sb="2" eb="3">
      <t xml:space="preserve">メイ </t>
    </rPh>
    <phoneticPr fontId="2"/>
  </si>
  <si>
    <t>ふりがな2</t>
    <phoneticPr fontId="2"/>
  </si>
  <si>
    <t>ふりがな1</t>
    <phoneticPr fontId="2"/>
  </si>
  <si>
    <t>名前1</t>
    <rPh sb="0" eb="2">
      <t xml:space="preserve">ナマエ </t>
    </rPh>
    <phoneticPr fontId="2"/>
  </si>
  <si>
    <t>名前2</t>
    <rPh sb="0" eb="2">
      <t xml:space="preserve">ナマエ </t>
    </rPh>
    <phoneticPr fontId="2"/>
  </si>
  <si>
    <t>名前</t>
    <rPh sb="0" eb="2">
      <t xml:space="preserve">ナマエ </t>
    </rPh>
    <phoneticPr fontId="2"/>
  </si>
  <si>
    <t>年齢</t>
    <rPh sb="0" eb="2">
      <t xml:space="preserve">ネンレイ </t>
    </rPh>
    <phoneticPr fontId="2"/>
  </si>
  <si>
    <t>撮影許可証1</t>
    <rPh sb="0" eb="2">
      <t xml:space="preserve">サツエイ </t>
    </rPh>
    <rPh sb="2" eb="5">
      <t xml:space="preserve">キョカショウ </t>
    </rPh>
    <phoneticPr fontId="2"/>
  </si>
  <si>
    <t>撮影許可証2</t>
    <rPh sb="0" eb="5">
      <t>サツエイ</t>
    </rPh>
    <phoneticPr fontId="2"/>
  </si>
  <si>
    <t>広告協賛金</t>
    <rPh sb="0" eb="5">
      <t xml:space="preserve">コウコクキョウサンキｎ </t>
    </rPh>
    <phoneticPr fontId="2"/>
  </si>
  <si>
    <t>大会参加費</t>
    <rPh sb="0" eb="2">
      <t xml:space="preserve">タイカイ </t>
    </rPh>
    <rPh sb="2" eb="5">
      <t xml:space="preserve">サンカヒ </t>
    </rPh>
    <phoneticPr fontId="2"/>
  </si>
  <si>
    <t>帯同審判料</t>
    <rPh sb="0" eb="2">
      <t xml:space="preserve">タイドウ </t>
    </rPh>
    <rPh sb="2" eb="5">
      <t xml:space="preserve">シンパンリョウ </t>
    </rPh>
    <phoneticPr fontId="2"/>
  </si>
  <si>
    <t>合計</t>
    <rPh sb="0" eb="2">
      <t xml:space="preserve">ゴウケイ </t>
    </rPh>
    <phoneticPr fontId="2"/>
  </si>
  <si>
    <t>とうきょう</t>
    <phoneticPr fontId="2"/>
  </si>
  <si>
    <t>こたろう</t>
    <phoneticPr fontId="2"/>
  </si>
  <si>
    <t>no</t>
    <phoneticPr fontId="2"/>
  </si>
  <si>
    <t>性別</t>
    <rPh sb="0" eb="2">
      <t xml:space="preserve">セイベツ </t>
    </rPh>
    <phoneticPr fontId="2"/>
  </si>
  <si>
    <t>男子</t>
    <rPh sb="0" eb="2">
      <t xml:space="preserve">ダンシ </t>
    </rPh>
    <phoneticPr fontId="2"/>
  </si>
  <si>
    <t>女子</t>
    <rPh sb="0" eb="2">
      <t xml:space="preserve">ジョシ </t>
    </rPh>
    <phoneticPr fontId="2"/>
  </si>
  <si>
    <t>帯同審判種別</t>
    <rPh sb="0" eb="2">
      <t xml:space="preserve">タイドウ </t>
    </rPh>
    <rPh sb="2" eb="4">
      <t xml:space="preserve">シンパｎ </t>
    </rPh>
    <rPh sb="4" eb="6">
      <t xml:space="preserve">シュベツ </t>
    </rPh>
    <phoneticPr fontId="2"/>
  </si>
  <si>
    <t>帯同審判</t>
    <rPh sb="0" eb="2">
      <t xml:space="preserve">タイドウ </t>
    </rPh>
    <rPh sb="2" eb="4">
      <t xml:space="preserve">シンパｎ </t>
    </rPh>
    <phoneticPr fontId="2"/>
  </si>
  <si>
    <t>男子参加申込書</t>
    <rPh sb="0" eb="2">
      <t xml:space="preserve">ダンシ </t>
    </rPh>
    <rPh sb="2" eb="4">
      <t xml:space="preserve">サンカ </t>
    </rPh>
    <rPh sb="4" eb="7">
      <t xml:space="preserve">モウシコミショ </t>
    </rPh>
    <phoneticPr fontId="2"/>
  </si>
  <si>
    <t>撮影許可証（最大2枚まで）</t>
    <rPh sb="0" eb="5">
      <t xml:space="preserve">サツエイキョカショウ </t>
    </rPh>
    <rPh sb="6" eb="8">
      <t xml:space="preserve">サイダイ </t>
    </rPh>
    <phoneticPr fontId="2"/>
  </si>
  <si>
    <t>枚</t>
    <phoneticPr fontId="2"/>
  </si>
  <si>
    <t>撮影許可証（最大2枚まで）</t>
    <rPh sb="0" eb="5">
      <t>サツエ</t>
    </rPh>
    <rPh sb="6" eb="8">
      <t>サイダイ</t>
    </rPh>
    <phoneticPr fontId="2"/>
  </si>
  <si>
    <t>枚</t>
    <rPh sb="0" eb="1">
      <t xml:space="preserve">マイ </t>
    </rPh>
    <phoneticPr fontId="2"/>
  </si>
  <si>
    <t>※</t>
    <phoneticPr fontId="2"/>
  </si>
  <si>
    <t>1名が2台以上の機器を同時に操作しての撮影は禁止致します（撮影許可証1枚につき、1台とします）</t>
    <rPh sb="0" eb="2">
      <t xml:space="preserve">サツエイ </t>
    </rPh>
    <rPh sb="2" eb="5">
      <t xml:space="preserve">キョカショウ </t>
    </rPh>
    <phoneticPr fontId="2"/>
  </si>
  <si>
    <t>大会当日、または申込期限を過ぎての許可証の新規発行・追加発行は致しませんのでご注意ください</t>
    <rPh sb="0" eb="2">
      <t xml:space="preserve">タイカイ </t>
    </rPh>
    <rPh sb="2" eb="4">
      <t xml:space="preserve">トウジツ </t>
    </rPh>
    <rPh sb="8" eb="10">
      <t xml:space="preserve">モウシコミ </t>
    </rPh>
    <rPh sb="10" eb="12">
      <t xml:space="preserve">キゲｎ </t>
    </rPh>
    <rPh sb="13" eb="14">
      <t xml:space="preserve">スギテノ </t>
    </rPh>
    <rPh sb="17" eb="20">
      <t xml:space="preserve">キョカショウ </t>
    </rPh>
    <rPh sb="21" eb="23">
      <t xml:space="preserve">シンキ </t>
    </rPh>
    <rPh sb="23" eb="25">
      <t xml:space="preserve">ハッコウ </t>
    </rPh>
    <rPh sb="26" eb="28">
      <t xml:space="preserve">ツイカ </t>
    </rPh>
    <rPh sb="28" eb="30">
      <t xml:space="preserve">ハッコウ </t>
    </rPh>
    <rPh sb="31" eb="32">
      <t xml:space="preserve">イタシマセン </t>
    </rPh>
    <phoneticPr fontId="2"/>
  </si>
  <si>
    <t>撮影許可証を紛失した場合でも、再発行いたしません。紛失しないようご使用ください。</t>
    <rPh sb="0" eb="5">
      <t>サツエイ</t>
    </rPh>
    <rPh sb="6" eb="8">
      <t xml:space="preserve">フンシツ </t>
    </rPh>
    <rPh sb="10" eb="12">
      <t xml:space="preserve">バアイ </t>
    </rPh>
    <rPh sb="15" eb="18">
      <t xml:space="preserve">サイハッコウ </t>
    </rPh>
    <rPh sb="25" eb="27">
      <t xml:space="preserve">フンシツシナイヨウ </t>
    </rPh>
    <phoneticPr fontId="2"/>
  </si>
  <si>
    <t>会員番号</t>
    <rPh sb="0" eb="2">
      <t>カイイン</t>
    </rPh>
    <rPh sb="2" eb="4">
      <t>バンゴウ</t>
    </rPh>
    <phoneticPr fontId="2"/>
  </si>
  <si>
    <t>※国際、国内1種～2種まで可。両日共に審判業務に従事できる方に限ります。</t>
    <rPh sb="1" eb="3">
      <t>コクサイ</t>
    </rPh>
    <rPh sb="4" eb="6">
      <t>コクナイ</t>
    </rPh>
    <rPh sb="7" eb="8">
      <t>シュ</t>
    </rPh>
    <rPh sb="10" eb="11">
      <t>シュ</t>
    </rPh>
    <rPh sb="13" eb="14">
      <t>カ</t>
    </rPh>
    <rPh sb="15" eb="17">
      <t xml:space="preserve">リョウジツ </t>
    </rPh>
    <rPh sb="17" eb="18">
      <t xml:space="preserve">トモニ </t>
    </rPh>
    <rPh sb="19" eb="23">
      <t xml:space="preserve">シンパンギョウム </t>
    </rPh>
    <rPh sb="24" eb="26">
      <t xml:space="preserve">ジュウジ </t>
    </rPh>
    <rPh sb="31" eb="32">
      <t xml:space="preserve">カギリ </t>
    </rPh>
    <phoneticPr fontId="2"/>
  </si>
  <si>
    <t>連盟主催のものを含む）を受講した方のみ</t>
    <phoneticPr fontId="2"/>
  </si>
  <si>
    <t>※他の参加団体が帯同している審判員を帯同することはできません。依頼の際は、必ず確認をしてください。</t>
    <rPh sb="1" eb="3">
      <t xml:space="preserve">ダンタイ </t>
    </rPh>
    <rPh sb="4" eb="6">
      <t xml:space="preserve">タイドウ </t>
    </rPh>
    <phoneticPr fontId="2"/>
  </si>
  <si>
    <t>黄色の項目はすべて入力してください。</t>
    <rPh sb="0" eb="2">
      <t xml:space="preserve">キイロ </t>
    </rPh>
    <rPh sb="3" eb="5">
      <t xml:space="preserve">コウモク </t>
    </rPh>
    <phoneticPr fontId="2"/>
  </si>
  <si>
    <t>※緑の項目は、A・B・Cクラス入力必須です</t>
    <rPh sb="1" eb="2">
      <t xml:space="preserve">ミドリ </t>
    </rPh>
    <rPh sb="3" eb="5">
      <t xml:space="preserve">コウモク </t>
    </rPh>
    <rPh sb="15" eb="17">
      <t xml:space="preserve">ニュウリョク </t>
    </rPh>
    <rPh sb="17" eb="19">
      <t xml:space="preserve">ヒッス </t>
    </rPh>
    <phoneticPr fontId="2"/>
  </si>
  <si>
    <t>女子参加申込書</t>
    <rPh sb="0" eb="2">
      <t xml:space="preserve">ジョシ </t>
    </rPh>
    <rPh sb="2" eb="4">
      <t xml:space="preserve">サンカ </t>
    </rPh>
    <rPh sb="4" eb="6">
      <t xml:space="preserve">モウシコミ </t>
    </rPh>
    <rPh sb="6" eb="7">
      <t xml:space="preserve">ショ </t>
    </rPh>
    <phoneticPr fontId="2"/>
  </si>
  <si>
    <t>期限までにお振込みがない場合は、参加申込書が無効となります。</t>
    <phoneticPr fontId="2"/>
  </si>
  <si>
    <t>期限以降の変更による大会参加費の返金はいたしません。</t>
    <phoneticPr fontId="2"/>
  </si>
  <si>
    <t>棄権やキャンセルの場合でも、お申し込みの人数分の参加料をお振り込みください。</t>
    <rPh sb="0" eb="2">
      <t xml:space="preserve">キケｎ </t>
    </rPh>
    <rPh sb="9" eb="11">
      <t xml:space="preserve">バアイハ </t>
    </rPh>
    <rPh sb="20" eb="22">
      <t xml:space="preserve">ニンズウ </t>
    </rPh>
    <rPh sb="22" eb="23">
      <t xml:space="preserve">ブｎ </t>
    </rPh>
    <rPh sb="24" eb="26">
      <t xml:space="preserve">サンカ </t>
    </rPh>
    <rPh sb="26" eb="27">
      <t xml:space="preserve">リョウ </t>
    </rPh>
    <phoneticPr fontId="2"/>
  </si>
  <si>
    <t>※黄色の項目は全てご入力ください。</t>
    <rPh sb="1" eb="3">
      <t xml:space="preserve">キイロ </t>
    </rPh>
    <rPh sb="4" eb="6">
      <t xml:space="preserve">コウモク </t>
    </rPh>
    <rPh sb="7" eb="8">
      <t xml:space="preserve">スベテ </t>
    </rPh>
    <phoneticPr fontId="2"/>
  </si>
  <si>
    <t>広告掲載用のデータがない場合は、お名前（企業名・団体名）欄をそのまま掲載させていただきます。</t>
    <rPh sb="0" eb="2">
      <t xml:space="preserve">コウコク </t>
    </rPh>
    <rPh sb="2" eb="4">
      <t xml:space="preserve">ケイサイ </t>
    </rPh>
    <rPh sb="4" eb="5">
      <t xml:space="preserve">ヨウノ </t>
    </rPh>
    <rPh sb="20" eb="23">
      <t xml:space="preserve">キギョウメイ </t>
    </rPh>
    <rPh sb="24" eb="27">
      <t xml:space="preserve">ダンタイメイ </t>
    </rPh>
    <rPh sb="28" eb="29">
      <t xml:space="preserve">ラｎ </t>
    </rPh>
    <rPh sb="34" eb="36">
      <t xml:space="preserve">ケイサイ </t>
    </rPh>
    <phoneticPr fontId="2"/>
  </si>
  <si>
    <t>ご希望をお知らせください。</t>
    <phoneticPr fontId="2"/>
  </si>
  <si>
    <t>お名前（企業名・団体名）以外に掲載のご希望名がある場合は、お申し込み時に掲載サイズ内で</t>
    <rPh sb="4" eb="7">
      <t xml:space="preserve">キギョウメイ </t>
    </rPh>
    <rPh sb="8" eb="10">
      <t xml:space="preserve">ダンタイ </t>
    </rPh>
    <rPh sb="10" eb="11">
      <t xml:space="preserve">メイ </t>
    </rPh>
    <rPh sb="12" eb="14">
      <t xml:space="preserve">イガイ </t>
    </rPh>
    <rPh sb="15" eb="17">
      <t xml:space="preserve">ケイサイ </t>
    </rPh>
    <rPh sb="21" eb="22">
      <t xml:space="preserve">メイ </t>
    </rPh>
    <rPh sb="34" eb="35">
      <t xml:space="preserve">ジ </t>
    </rPh>
    <rPh sb="36" eb="38">
      <t xml:space="preserve">ケイサイ </t>
    </rPh>
    <rPh sb="41" eb="42">
      <t xml:space="preserve">ナイ </t>
    </rPh>
    <phoneticPr fontId="2"/>
  </si>
  <si>
    <t>返金用振込口座情報</t>
    <rPh sb="0" eb="2">
      <t>ヘンキン</t>
    </rPh>
    <rPh sb="2" eb="3">
      <t>ヨウ</t>
    </rPh>
    <rPh sb="3" eb="5">
      <t>フリコミ</t>
    </rPh>
    <rPh sb="5" eb="7">
      <t>コウザ</t>
    </rPh>
    <rPh sb="7" eb="9">
      <t>ジョウホウ</t>
    </rPh>
    <phoneticPr fontId="2"/>
  </si>
  <si>
    <t>金融機関名</t>
    <rPh sb="0" eb="2">
      <t>キンユウ</t>
    </rPh>
    <rPh sb="2" eb="5">
      <t>キカンメイ</t>
    </rPh>
    <phoneticPr fontId="2"/>
  </si>
  <si>
    <t>金融機関種類</t>
    <rPh sb="0" eb="4">
      <t>キンユウキカン</t>
    </rPh>
    <rPh sb="4" eb="6">
      <t>シュルイ</t>
    </rPh>
    <phoneticPr fontId="2"/>
  </si>
  <si>
    <t>本支店名</t>
    <rPh sb="0" eb="1">
      <t>ホン</t>
    </rPh>
    <rPh sb="1" eb="3">
      <t>シテン</t>
    </rPh>
    <rPh sb="3" eb="4">
      <t>メイ</t>
    </rPh>
    <phoneticPr fontId="2"/>
  </si>
  <si>
    <t>本支店種類</t>
    <rPh sb="0" eb="3">
      <t>ホンシテン</t>
    </rPh>
    <rPh sb="3" eb="5">
      <t>シュルイ</t>
    </rPh>
    <phoneticPr fontId="2"/>
  </si>
  <si>
    <t>預金種類</t>
    <rPh sb="0" eb="2">
      <t>ヨキン</t>
    </rPh>
    <rPh sb="2" eb="4">
      <t>シュルイ</t>
    </rPh>
    <phoneticPr fontId="2"/>
  </si>
  <si>
    <t>口座番号</t>
    <rPh sb="0" eb="2">
      <t>コウザ</t>
    </rPh>
    <rPh sb="2" eb="4">
      <t>バンゴウ</t>
    </rPh>
    <phoneticPr fontId="2"/>
  </si>
  <si>
    <t>ゆうちょ銀行
の場合</t>
    <rPh sb="4" eb="6">
      <t>ギンコウ</t>
    </rPh>
    <rPh sb="8" eb="10">
      <t>バアイ</t>
    </rPh>
    <phoneticPr fontId="2"/>
  </si>
  <si>
    <t>記号</t>
    <rPh sb="0" eb="2">
      <t>キゴウ</t>
    </rPh>
    <phoneticPr fontId="2"/>
  </si>
  <si>
    <t>番号</t>
    <rPh sb="0" eb="2">
      <t>バンゴウ</t>
    </rPh>
    <phoneticPr fontId="2"/>
  </si>
  <si>
    <t>－</t>
    <phoneticPr fontId="2"/>
  </si>
  <si>
    <t>口座名義（漢字）</t>
    <rPh sb="0" eb="2">
      <t>コウザ</t>
    </rPh>
    <rPh sb="2" eb="4">
      <t>メイギ</t>
    </rPh>
    <rPh sb="5" eb="7">
      <t>カンジ</t>
    </rPh>
    <phoneticPr fontId="2"/>
  </si>
  <si>
    <t>口座名義（カタカナ）</t>
    <rPh sb="0" eb="2">
      <t>コウザ</t>
    </rPh>
    <rPh sb="2" eb="4">
      <t>メイギ</t>
    </rPh>
    <phoneticPr fontId="2"/>
  </si>
  <si>
    <t>トラブルを防ぐため、できる限り参加費の振込をされた口座、あるいは</t>
    <rPh sb="5" eb="6">
      <t>フセ</t>
    </rPh>
    <rPh sb="13" eb="14">
      <t>カギ</t>
    </rPh>
    <rPh sb="15" eb="18">
      <t>サンカヒ</t>
    </rPh>
    <rPh sb="19" eb="21">
      <t>フリコミ</t>
    </rPh>
    <rPh sb="25" eb="27">
      <t>コウザ</t>
    </rPh>
    <phoneticPr fontId="2"/>
  </si>
  <si>
    <t>所属団体代表者もしくは参加費用等振込担当者の口座でお願いいたします。</t>
    <rPh sb="0" eb="2">
      <t>ショゾク</t>
    </rPh>
    <rPh sb="2" eb="4">
      <t>ダンタイ</t>
    </rPh>
    <rPh sb="4" eb="7">
      <t>ダイヒョウシャ</t>
    </rPh>
    <rPh sb="11" eb="13">
      <t>サンカ</t>
    </rPh>
    <rPh sb="13" eb="15">
      <t>ヒヨウ</t>
    </rPh>
    <rPh sb="15" eb="16">
      <t>トウ</t>
    </rPh>
    <rPh sb="16" eb="18">
      <t>フリコミ</t>
    </rPh>
    <rPh sb="18" eb="21">
      <t>タントウシャ</t>
    </rPh>
    <rPh sb="22" eb="24">
      <t>コウザ</t>
    </rPh>
    <rPh sb="26" eb="27">
      <t>ネガ</t>
    </rPh>
    <phoneticPr fontId="2"/>
  </si>
  <si>
    <t>所属団体情報と振込口座情報が一致しない場合は、確認のご連絡をさせていただきます。</t>
    <rPh sb="0" eb="4">
      <t>ショゾクダンタイ</t>
    </rPh>
    <rPh sb="4" eb="6">
      <t>ジョウホウ</t>
    </rPh>
    <rPh sb="7" eb="11">
      <t>フリコミコウザ</t>
    </rPh>
    <rPh sb="11" eb="13">
      <t>ジョウホウ</t>
    </rPh>
    <rPh sb="14" eb="16">
      <t>イッチ</t>
    </rPh>
    <rPh sb="19" eb="21">
      <t>バアイ</t>
    </rPh>
    <rPh sb="23" eb="25">
      <t>カクニン</t>
    </rPh>
    <rPh sb="27" eb="29">
      <t>レンラク</t>
    </rPh>
    <phoneticPr fontId="2"/>
  </si>
  <si>
    <t>返金が遅れたり、場合によっては、返金できない可能性もありますので、</t>
    <rPh sb="0" eb="2">
      <t>ヘンキン</t>
    </rPh>
    <rPh sb="3" eb="4">
      <t>オク</t>
    </rPh>
    <rPh sb="16" eb="18">
      <t>ヘンキン</t>
    </rPh>
    <rPh sb="22" eb="24">
      <t>カノウ</t>
    </rPh>
    <rPh sb="24" eb="25">
      <t>セイ</t>
    </rPh>
    <phoneticPr fontId="2"/>
  </si>
  <si>
    <t>予めご了承ください。</t>
    <phoneticPr fontId="2"/>
  </si>
  <si>
    <t>ご希望の枚数をドロップダウンから選択してください。</t>
    <rPh sb="4" eb="6">
      <t xml:space="preserve">マイスウ </t>
    </rPh>
    <rPh sb="16" eb="18">
      <t xml:space="preserve">センタク </t>
    </rPh>
    <phoneticPr fontId="2"/>
  </si>
  <si>
    <t>ADカードは一人1枚の発行とします。重複して申請しないでください。</t>
    <phoneticPr fontId="2"/>
  </si>
  <si>
    <t>フリガナもご記入ください。</t>
    <phoneticPr fontId="2"/>
  </si>
  <si>
    <t>監督・コーチ</t>
    <phoneticPr fontId="2"/>
  </si>
  <si>
    <t>AD申請書</t>
    <rPh sb="2" eb="5">
      <t>シンセイショ</t>
    </rPh>
    <phoneticPr fontId="2"/>
  </si>
  <si>
    <t>監督・コーチ</t>
    <rPh sb="0" eb="2">
      <t xml:space="preserve">カントク </t>
    </rPh>
    <phoneticPr fontId="2"/>
  </si>
  <si>
    <t>スポッター</t>
    <phoneticPr fontId="2"/>
  </si>
  <si>
    <t>トレーナー</t>
    <phoneticPr fontId="2"/>
  </si>
  <si>
    <t>監督・コーチ、トレーナーはそれぞれ1名まで、スポッターは最大2名までとします。</t>
    <rPh sb="18" eb="19">
      <t>メイ</t>
    </rPh>
    <rPh sb="28" eb="30">
      <t xml:space="preserve">サイダイ </t>
    </rPh>
    <phoneticPr fontId="2"/>
  </si>
  <si>
    <t>他の所属コーチあるいはスポッターと重複している場合は、どちらかの所属の申請を取り消し</t>
    <rPh sb="32" eb="34">
      <t xml:space="preserve">ショゾク </t>
    </rPh>
    <rPh sb="35" eb="37">
      <t xml:space="preserve">シンセイ </t>
    </rPh>
    <rPh sb="38" eb="39">
      <t xml:space="preserve">トリケシ </t>
    </rPh>
    <phoneticPr fontId="2"/>
  </si>
  <si>
    <t>とさせていただきます。</t>
    <phoneticPr fontId="2"/>
  </si>
  <si>
    <t>所属内での重複、あるいは最大枚数を超えた枚数を申請された場合は、下段に記載されている方</t>
    <rPh sb="0" eb="2">
      <t xml:space="preserve">ショゾク </t>
    </rPh>
    <rPh sb="2" eb="3">
      <t xml:space="preserve">ナイ </t>
    </rPh>
    <rPh sb="5" eb="7">
      <t xml:space="preserve">チョウフク </t>
    </rPh>
    <rPh sb="12" eb="16">
      <t xml:space="preserve">サイダイマイスウ </t>
    </rPh>
    <rPh sb="17" eb="18">
      <t xml:space="preserve">コエテ </t>
    </rPh>
    <rPh sb="20" eb="22">
      <t xml:space="preserve">マイスウ </t>
    </rPh>
    <rPh sb="23" eb="25">
      <t xml:space="preserve">シンセイ </t>
    </rPh>
    <rPh sb="28" eb="30">
      <t xml:space="preserve">バアイ </t>
    </rPh>
    <rPh sb="32" eb="34">
      <t xml:space="preserve">シタダｎ </t>
    </rPh>
    <rPh sb="35" eb="37">
      <t xml:space="preserve">キサイ </t>
    </rPh>
    <rPh sb="42" eb="43">
      <t xml:space="preserve">カタ </t>
    </rPh>
    <phoneticPr fontId="2"/>
  </si>
  <si>
    <t>を取り消しとさせていただきます。</t>
    <rPh sb="1" eb="2">
      <t>トリケ</t>
    </rPh>
    <phoneticPr fontId="2"/>
  </si>
  <si>
    <t>AD</t>
    <phoneticPr fontId="2"/>
  </si>
  <si>
    <t>第38回東京都トランポリン競技会</t>
    <rPh sb="0" eb="1">
      <t>ダイカイトウキョウトキョウギ</t>
    </rPh>
    <phoneticPr fontId="2"/>
  </si>
  <si>
    <t>1日目：2024年6月22日（土）</t>
    <rPh sb="1" eb="2">
      <t>ニチ</t>
    </rPh>
    <rPh sb="2" eb="3">
      <t>メネンガツニチド</t>
    </rPh>
    <phoneticPr fontId="2"/>
  </si>
  <si>
    <t>2日目：2024年6月23日（日）</t>
    <rPh sb="1" eb="2">
      <t>ニチ</t>
    </rPh>
    <rPh sb="2" eb="3">
      <t>メネンガツニチニチ</t>
    </rPh>
    <phoneticPr fontId="2"/>
  </si>
  <si>
    <t>※2022年〜2024年の（公財）日本体操協会主催・共催大会での審判実績の保有者もしくは公認審判員講習会・研修会（国際体操</t>
    <rPh sb="11" eb="12">
      <t xml:space="preserve">ネｎ </t>
    </rPh>
    <rPh sb="57" eb="59">
      <t xml:space="preserve">コクサイ </t>
    </rPh>
    <rPh sb="59" eb="61">
      <t xml:space="preserve">タイソウ </t>
    </rPh>
    <phoneticPr fontId="2"/>
  </si>
  <si>
    <r>
      <t>振込期限は、</t>
    </r>
    <r>
      <rPr>
        <b/>
        <sz val="11"/>
        <rFont val="メイリオ"/>
        <family val="2"/>
        <charset val="128"/>
      </rPr>
      <t>2024 年 5 月15日（水）</t>
    </r>
    <r>
      <rPr>
        <sz val="11"/>
        <rFont val="メイリオ"/>
        <family val="3"/>
        <charset val="128"/>
      </rPr>
      <t>までです。</t>
    </r>
    <rPh sb="20" eb="21">
      <t xml:space="preserve">スイ </t>
    </rPh>
    <phoneticPr fontId="2"/>
  </si>
  <si>
    <t>取扱日ではなく、口座入金の日付けが5月15日までです。ご注意ください。</t>
    <phoneticPr fontId="2"/>
  </si>
  <si>
    <t>高校選手権
選考</t>
    <rPh sb="0" eb="2">
      <t xml:space="preserve">コウコウ </t>
    </rPh>
    <rPh sb="2" eb="5">
      <t xml:space="preserve">センシュケｎ </t>
    </rPh>
    <rPh sb="6" eb="8">
      <t xml:space="preserve">センコウ </t>
    </rPh>
    <phoneticPr fontId="2"/>
  </si>
  <si>
    <t>会員番号</t>
    <rPh sb="0" eb="1">
      <t xml:space="preserve">カイインバンゴウ </t>
    </rPh>
    <phoneticPr fontId="2"/>
  </si>
  <si>
    <t>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</si>
</sst>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_);[Red]\(0\)"/>
    <numFmt numFmtId="178" formatCode="yyyy/mm/dd"/>
    <numFmt numFmtId="179" formatCode="#"/>
  </numFmts>
  <fonts count="59">
    <font>
      <sz val="11"/>
      <name val="ＭＳ Ｐゴシック"/>
      <family val="3"/>
      <charset val="128"/>
    </font>
    <font>
      <sz val="10"/>
      <name val="Arial"/>
      <family val="2"/>
    </font>
    <font>
      <sz val="6"/>
      <name val="ＭＳ Ｐゴシック"/>
      <family val="3"/>
      <charset val="128"/>
    </font>
    <font>
      <sz val="9"/>
      <name val="メイリオ"/>
      <family val="3"/>
      <charset val="128"/>
    </font>
    <font>
      <sz val="11"/>
      <name val="メイリオ"/>
      <family val="3"/>
      <charset val="128"/>
    </font>
    <font>
      <b/>
      <sz val="16"/>
      <name val="メイリオ"/>
      <family val="3"/>
      <charset val="128"/>
    </font>
    <font>
      <b/>
      <sz val="12"/>
      <name val="メイリオ"/>
      <family val="3"/>
      <charset val="128"/>
    </font>
    <font>
      <b/>
      <sz val="11"/>
      <name val="メイリオ"/>
      <family val="3"/>
      <charset val="128"/>
    </font>
    <font>
      <sz val="14"/>
      <name val="メイリオ"/>
      <family val="3"/>
      <charset val="128"/>
    </font>
    <font>
      <b/>
      <sz val="14"/>
      <name val="メイリオ"/>
      <family val="3"/>
      <charset val="128"/>
    </font>
    <font>
      <sz val="22"/>
      <name val="メイリオ"/>
      <family val="3"/>
      <charset val="128"/>
    </font>
    <font>
      <sz val="12"/>
      <name val="メイリオ"/>
      <family val="3"/>
      <charset val="128"/>
    </font>
    <font>
      <u/>
      <sz val="11"/>
      <color indexed="12"/>
      <name val="ＭＳ Ｐゴシック"/>
      <family val="3"/>
      <charset val="128"/>
    </font>
    <font>
      <sz val="10"/>
      <name val="メイリオ"/>
      <family val="3"/>
      <charset val="128"/>
    </font>
    <font>
      <sz val="11"/>
      <name val="メイリオ"/>
      <family val="3"/>
      <charset val="128"/>
    </font>
    <font>
      <b/>
      <sz val="9"/>
      <name val="メイリオ"/>
      <family val="3"/>
      <charset val="128"/>
    </font>
    <font>
      <u/>
      <sz val="11"/>
      <color theme="10"/>
      <name val="ＭＳ Ｐゴシック"/>
      <family val="3"/>
      <charset val="128"/>
    </font>
    <font>
      <u/>
      <sz val="11"/>
      <color theme="10"/>
      <name val="メイリオ"/>
      <family val="3"/>
      <charset val="128"/>
    </font>
    <font>
      <sz val="11"/>
      <color theme="0"/>
      <name val="メイリオ"/>
      <family val="3"/>
      <charset val="128"/>
    </font>
    <font>
      <sz val="11"/>
      <color rgb="FFFF0000"/>
      <name val="メイリオ"/>
      <family val="3"/>
      <charset val="128"/>
    </font>
    <font>
      <sz val="12"/>
      <color rgb="FFFF0000"/>
      <name val="メイリオ"/>
      <family val="3"/>
      <charset val="128"/>
    </font>
    <font>
      <sz val="14"/>
      <color rgb="FFFF0000"/>
      <name val="メイリオ"/>
      <family val="3"/>
      <charset val="128"/>
    </font>
    <font>
      <sz val="11"/>
      <color rgb="FFFF0000"/>
      <name val="メイリオ"/>
      <family val="2"/>
      <charset val="128"/>
    </font>
    <font>
      <sz val="11"/>
      <name val="メイリオ"/>
      <family val="2"/>
      <charset val="128"/>
    </font>
    <font>
      <b/>
      <sz val="12"/>
      <color rgb="FF000000"/>
      <name val="ＭＳ Ｐゴシック"/>
      <family val="2"/>
      <charset val="128"/>
    </font>
    <font>
      <b/>
      <sz val="12"/>
      <color rgb="FFFF0000"/>
      <name val="ＭＳ Ｐゴシック"/>
      <family val="2"/>
      <charset val="128"/>
    </font>
    <font>
      <b/>
      <sz val="11"/>
      <name val="メイリオ"/>
      <family val="2"/>
      <charset val="128"/>
    </font>
    <font>
      <b/>
      <sz val="14"/>
      <name val="メイリオ"/>
      <family val="2"/>
      <charset val="128"/>
    </font>
    <font>
      <sz val="11"/>
      <color theme="1"/>
      <name val="メイリオ"/>
      <family val="2"/>
      <charset val="128"/>
    </font>
    <font>
      <b/>
      <sz val="11"/>
      <color theme="1"/>
      <name val="メイリオ"/>
      <family val="2"/>
      <charset val="128"/>
    </font>
    <font>
      <sz val="12"/>
      <color theme="1"/>
      <name val="メイリオ"/>
      <family val="2"/>
      <charset val="128"/>
    </font>
    <font>
      <sz val="11"/>
      <color theme="0"/>
      <name val="メイリオ"/>
      <family val="2"/>
      <charset val="128"/>
    </font>
    <font>
      <b/>
      <sz val="12"/>
      <name val="メイリオ"/>
      <family val="2"/>
      <charset val="128"/>
    </font>
    <font>
      <sz val="11"/>
      <color theme="0" tint="-0.499984740745262"/>
      <name val="メイリオ"/>
      <family val="2"/>
      <charset val="128"/>
    </font>
    <font>
      <b/>
      <sz val="16"/>
      <name val="メイリオ"/>
      <family val="2"/>
      <charset val="128"/>
    </font>
    <font>
      <b/>
      <sz val="18"/>
      <name val="メイリオ"/>
      <family val="2"/>
      <charset val="128"/>
    </font>
    <font>
      <b/>
      <sz val="18"/>
      <name val="メイリオ"/>
      <family val="3"/>
      <charset val="128"/>
    </font>
    <font>
      <sz val="12"/>
      <name val="Arial"/>
      <family val="2"/>
    </font>
    <font>
      <sz val="18"/>
      <name val="メイリオ"/>
      <family val="2"/>
      <charset val="128"/>
    </font>
    <font>
      <sz val="11"/>
      <name val="メイリオ"/>
      <family val="2"/>
    </font>
    <font>
      <sz val="12"/>
      <name val="メイリオ"/>
      <family val="2"/>
    </font>
    <font>
      <sz val="12"/>
      <name val="メイリオ"/>
      <family val="2"/>
      <charset val="128"/>
    </font>
    <font>
      <sz val="10"/>
      <name val="メイリオ"/>
      <family val="2"/>
    </font>
    <font>
      <sz val="11"/>
      <color theme="0" tint="-0.499984740745262"/>
      <name val="メイリオ"/>
      <family val="3"/>
      <charset val="128"/>
    </font>
    <font>
      <sz val="16"/>
      <name val="メイリオ"/>
      <family val="2"/>
      <charset val="128"/>
    </font>
    <font>
      <b/>
      <sz val="10"/>
      <name val="メイリオ"/>
      <family val="3"/>
      <charset val="128"/>
    </font>
    <font>
      <b/>
      <sz val="10"/>
      <name val="メイリオ"/>
      <family val="2"/>
      <charset val="128"/>
    </font>
    <font>
      <sz val="11"/>
      <color theme="1"/>
      <name val="メイリオ"/>
      <family val="3"/>
      <charset val="128"/>
    </font>
    <font>
      <b/>
      <sz val="14"/>
      <color rgb="FFFF0000"/>
      <name val="メイリオ"/>
      <family val="3"/>
      <charset val="128"/>
    </font>
    <font>
      <b/>
      <sz val="11"/>
      <color theme="0" tint="-0.499984740745262"/>
      <name val="メイリオ"/>
      <family val="2"/>
      <charset val="128"/>
    </font>
    <font>
      <b/>
      <sz val="16"/>
      <color theme="0" tint="-0.499984740745262"/>
      <name val="メイリオ"/>
      <family val="2"/>
      <charset val="128"/>
    </font>
    <font>
      <sz val="14"/>
      <color theme="0" tint="-0.499984740745262"/>
      <name val="メイリオ"/>
      <family val="2"/>
      <charset val="128"/>
    </font>
    <font>
      <sz val="22"/>
      <color theme="0" tint="-0.499984740745262"/>
      <name val="メイリオ"/>
      <family val="3"/>
      <charset val="128"/>
    </font>
    <font>
      <b/>
      <sz val="11"/>
      <color theme="0" tint="-0.499984740745262"/>
      <name val="メイリオ"/>
      <family val="3"/>
      <charset val="128"/>
    </font>
    <font>
      <sz val="16"/>
      <color rgb="FF333333"/>
      <name val="Noto Sans JP"/>
    </font>
    <font>
      <b/>
      <sz val="14"/>
      <name val="Arial"/>
      <family val="2"/>
    </font>
    <font>
      <sz val="12"/>
      <color theme="0"/>
      <name val="メイリオ"/>
      <family val="2"/>
      <charset val="128"/>
    </font>
    <font>
      <b/>
      <sz val="14"/>
      <color theme="0"/>
      <name val="メイリオ"/>
      <family val="2"/>
      <charset val="128"/>
    </font>
    <font>
      <sz val="10"/>
      <color theme="0"/>
      <name val="メイリオ"/>
      <family val="2"/>
      <charset val="128"/>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DFD9A"/>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9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hair">
        <color indexed="8"/>
      </left>
      <right/>
      <top style="hair">
        <color indexed="8"/>
      </top>
      <bottom style="thin">
        <color indexed="64"/>
      </bottom>
      <diagonal/>
    </border>
    <border>
      <left style="hair">
        <color indexed="8"/>
      </left>
      <right/>
      <top style="thin">
        <color indexed="8"/>
      </top>
      <bottom style="hair">
        <color indexed="8"/>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8"/>
      </left>
      <right style="hair">
        <color indexed="8"/>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8"/>
      </left>
      <right style="hair">
        <color indexed="8"/>
      </right>
      <top/>
      <bottom style="thin">
        <color indexed="8"/>
      </bottom>
      <diagonal/>
    </border>
    <border>
      <left style="hair">
        <color indexed="8"/>
      </left>
      <right/>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8"/>
      </top>
      <bottom style="hair">
        <color indexed="8"/>
      </bottom>
      <diagonal/>
    </border>
    <border>
      <left style="thin">
        <color indexed="64"/>
      </left>
      <right style="hair">
        <color indexed="8"/>
      </right>
      <top/>
      <bottom style="thin">
        <color indexed="64"/>
      </bottom>
      <diagonal/>
    </border>
    <border>
      <left style="hair">
        <color indexed="8"/>
      </left>
      <right style="hair">
        <color indexed="8"/>
      </right>
      <top style="thin">
        <color indexed="8"/>
      </top>
      <bottom style="hair">
        <color indexed="8"/>
      </bottom>
      <diagonal/>
    </border>
    <border>
      <left style="hair">
        <color indexed="8"/>
      </left>
      <right style="hair">
        <color indexed="8"/>
      </right>
      <top/>
      <bottom style="thin">
        <color indexed="64"/>
      </bottom>
      <diagonal/>
    </border>
    <border>
      <left style="hair">
        <color indexed="8"/>
      </left>
      <right style="hair">
        <color indexed="8"/>
      </right>
      <top style="thin">
        <color indexed="8"/>
      </top>
      <bottom/>
      <diagonal/>
    </border>
    <border>
      <left style="hair">
        <color indexed="8"/>
      </left>
      <right style="thin">
        <color indexed="8"/>
      </right>
      <top style="thin">
        <color indexed="8"/>
      </top>
      <bottom style="hair">
        <color indexed="8"/>
      </bottom>
      <diagonal/>
    </border>
    <border>
      <left style="hair">
        <color indexed="8"/>
      </left>
      <right style="thin">
        <color indexed="8"/>
      </right>
      <top/>
      <bottom style="thin">
        <color indexed="64"/>
      </bottom>
      <diagonal/>
    </border>
    <border>
      <left style="thin">
        <color indexed="64"/>
      </left>
      <right style="hair">
        <color indexed="8"/>
      </right>
      <top/>
      <bottom/>
      <diagonal/>
    </border>
    <border>
      <left style="thin">
        <color indexed="64"/>
      </left>
      <right style="hair">
        <color indexed="8"/>
      </right>
      <top/>
      <bottom style="thin">
        <color indexed="8"/>
      </bottom>
      <diagonal/>
    </border>
    <border>
      <left style="hair">
        <color indexed="8"/>
      </left>
      <right style="thin">
        <color indexed="8"/>
      </right>
      <top/>
      <bottom/>
      <diagonal/>
    </border>
    <border>
      <left style="hair">
        <color indexed="8"/>
      </left>
      <right style="thin">
        <color indexed="8"/>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medium">
        <color indexed="64"/>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8"/>
      </right>
      <top/>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hair">
        <color indexed="8"/>
      </left>
      <right/>
      <top/>
      <bottom style="thin">
        <color indexed="64"/>
      </bottom>
      <diagonal/>
    </border>
    <border>
      <left style="thin">
        <color indexed="8"/>
      </left>
      <right style="thin">
        <color indexed="64"/>
      </right>
      <top style="double">
        <color indexed="64"/>
      </top>
      <bottom/>
      <diagonal/>
    </border>
    <border>
      <left style="thin">
        <color indexed="8"/>
      </left>
      <right style="thin">
        <color indexed="64"/>
      </right>
      <top/>
      <bottom style="thin">
        <color indexed="64"/>
      </bottom>
      <diagonal/>
    </border>
    <border>
      <left style="medium">
        <color theme="0"/>
      </left>
      <right style="dotted">
        <color theme="0"/>
      </right>
      <top style="medium">
        <color theme="0"/>
      </top>
      <bottom style="medium">
        <color theme="0"/>
      </bottom>
      <diagonal/>
    </border>
    <border>
      <left style="dotted">
        <color theme="0"/>
      </left>
      <right style="dotted">
        <color theme="0"/>
      </right>
      <top style="medium">
        <color theme="0"/>
      </top>
      <bottom style="medium">
        <color theme="0"/>
      </bottom>
      <diagonal/>
    </border>
    <border>
      <left style="dotted">
        <color theme="0"/>
      </left>
      <right style="medium">
        <color theme="0"/>
      </right>
      <top style="medium">
        <color theme="0"/>
      </top>
      <bottom style="medium">
        <color theme="0"/>
      </bottom>
      <diagonal/>
    </border>
    <border>
      <left style="medium">
        <color theme="0"/>
      </left>
      <right style="hair">
        <color theme="0"/>
      </right>
      <top style="medium">
        <color theme="0"/>
      </top>
      <bottom style="medium">
        <color theme="0"/>
      </bottom>
      <diagonal/>
    </border>
    <border>
      <left style="hair">
        <color theme="0"/>
      </left>
      <right style="hair">
        <color theme="0"/>
      </right>
      <top style="medium">
        <color theme="0"/>
      </top>
      <bottom style="medium">
        <color theme="0"/>
      </bottom>
      <diagonal/>
    </border>
    <border>
      <left style="hair">
        <color theme="0"/>
      </left>
      <right style="medium">
        <color theme="0"/>
      </right>
      <top style="medium">
        <color theme="0"/>
      </top>
      <bottom style="medium">
        <color theme="0"/>
      </bottom>
      <diagonal/>
    </border>
  </borders>
  <cellStyleXfs count="5">
    <xf numFmtId="0" fontId="0" fillId="0" borderId="0"/>
    <xf numFmtId="0" fontId="16" fillId="0" borderId="0" applyNumberFormat="0" applyFill="0" applyBorder="0" applyAlignment="0" applyProtection="0">
      <alignment vertical="top"/>
      <protection locked="0"/>
    </xf>
    <xf numFmtId="0" fontId="12" fillId="0" borderId="0" applyNumberFormat="0" applyFill="0" applyBorder="0" applyAlignment="0" applyProtection="0"/>
    <xf numFmtId="41" fontId="1" fillId="0" borderId="0" applyFill="0" applyBorder="0" applyAlignment="0" applyProtection="0"/>
    <xf numFmtId="41" fontId="1" fillId="0" borderId="0" applyFill="0" applyBorder="0" applyAlignment="0" applyProtection="0"/>
  </cellStyleXfs>
  <cellXfs count="463">
    <xf numFmtId="0" fontId="0" fillId="0" borderId="0" xfId="0"/>
    <xf numFmtId="0" fontId="4" fillId="0" borderId="0" xfId="0" applyFont="1"/>
    <xf numFmtId="0" fontId="4" fillId="0" borderId="0" xfId="0" applyFont="1" applyAlignment="1">
      <alignment horizontal="left" vertical="center"/>
    </xf>
    <xf numFmtId="0" fontId="4"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176" fontId="11" fillId="5" borderId="20" xfId="0" applyNumberFormat="1" applyFont="1" applyFill="1" applyBorder="1" applyAlignment="1" applyProtection="1">
      <alignment vertical="center"/>
      <protection hidden="1"/>
    </xf>
    <xf numFmtId="176" fontId="11" fillId="5" borderId="23" xfId="0" applyNumberFormat="1" applyFont="1" applyFill="1" applyBorder="1" applyAlignment="1" applyProtection="1">
      <alignment vertical="center"/>
      <protection hidden="1"/>
    </xf>
    <xf numFmtId="176" fontId="11" fillId="5" borderId="26" xfId="0" applyNumberFormat="1" applyFont="1" applyFill="1" applyBorder="1" applyAlignment="1" applyProtection="1">
      <alignment vertical="center"/>
      <protection hidden="1"/>
    </xf>
    <xf numFmtId="0" fontId="14" fillId="0" borderId="29" xfId="0" applyFont="1" applyBorder="1" applyAlignment="1">
      <alignment horizontal="center" vertical="center"/>
    </xf>
    <xf numFmtId="0" fontId="4" fillId="4" borderId="1" xfId="0"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protection locked="0" hidden="1"/>
    </xf>
    <xf numFmtId="0" fontId="8" fillId="4" borderId="1" xfId="0" applyFont="1" applyFill="1" applyBorder="1" applyAlignment="1" applyProtection="1">
      <alignment horizontal="center" vertical="center"/>
      <protection locked="0" hidden="1"/>
    </xf>
    <xf numFmtId="0" fontId="23" fillId="0" borderId="0" xfId="0" applyFont="1" applyAlignment="1">
      <alignment horizontal="center"/>
    </xf>
    <xf numFmtId="0" fontId="23" fillId="0" borderId="0" xfId="0" applyFont="1"/>
    <xf numFmtId="49" fontId="23" fillId="0" borderId="0" xfId="1" quotePrefix="1" applyNumberFormat="1" applyFont="1" applyFill="1" applyAlignment="1" applyProtection="1">
      <alignment horizontal="center"/>
    </xf>
    <xf numFmtId="49" fontId="23" fillId="0" borderId="0" xfId="0" applyNumberFormat="1" applyFont="1" applyAlignment="1">
      <alignment horizontal="center"/>
    </xf>
    <xf numFmtId="0" fontId="4"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4" fillId="0" borderId="1" xfId="0" applyFont="1" applyBorder="1" applyAlignment="1" applyProtection="1">
      <alignment horizontal="center"/>
      <protection locked="0"/>
    </xf>
    <xf numFmtId="0" fontId="18" fillId="3" borderId="0" xfId="0" applyFont="1" applyFill="1" applyProtection="1">
      <protection hidden="1"/>
    </xf>
    <xf numFmtId="0" fontId="18" fillId="2" borderId="0" xfId="0" applyFont="1" applyFill="1" applyProtection="1">
      <protection hidden="1"/>
    </xf>
    <xf numFmtId="0" fontId="19" fillId="2" borderId="0" xfId="0" applyFont="1" applyFill="1" applyProtection="1">
      <protection hidden="1"/>
    </xf>
    <xf numFmtId="0" fontId="3" fillId="2" borderId="12"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top"/>
      <protection locked="0"/>
    </xf>
    <xf numFmtId="0" fontId="8" fillId="2" borderId="2" xfId="0" applyFont="1" applyFill="1" applyBorder="1" applyAlignment="1" applyProtection="1">
      <alignment horizontal="center" vertical="center"/>
      <protection locked="0"/>
    </xf>
    <xf numFmtId="179" fontId="5" fillId="2" borderId="0" xfId="0" applyNumberFormat="1" applyFont="1" applyFill="1" applyAlignment="1" applyProtection="1">
      <alignment vertical="center"/>
      <protection hidden="1"/>
    </xf>
    <xf numFmtId="0" fontId="8" fillId="2" borderId="0" xfId="0" applyFont="1" applyFill="1" applyAlignment="1" applyProtection="1">
      <alignment vertical="center"/>
      <protection hidden="1"/>
    </xf>
    <xf numFmtId="0" fontId="19" fillId="2" borderId="106" xfId="0" applyFont="1" applyFill="1" applyBorder="1" applyAlignment="1" applyProtection="1">
      <alignment horizontal="center" vertical="center"/>
      <protection hidden="1"/>
    </xf>
    <xf numFmtId="0" fontId="19" fillId="2" borderId="108" xfId="0" applyFont="1" applyFill="1" applyBorder="1" applyAlignment="1" applyProtection="1">
      <alignment horizontal="center" vertical="center"/>
      <protection hidden="1"/>
    </xf>
    <xf numFmtId="0" fontId="21" fillId="2" borderId="6" xfId="0" applyFont="1" applyFill="1" applyBorder="1" applyAlignment="1" applyProtection="1">
      <alignment horizontal="center" vertical="center"/>
      <protection hidden="1"/>
    </xf>
    <xf numFmtId="0" fontId="21" fillId="2" borderId="87" xfId="0" applyFont="1" applyFill="1" applyBorder="1" applyAlignment="1" applyProtection="1">
      <alignment horizontal="center" vertical="center"/>
      <protection hidden="1"/>
    </xf>
    <xf numFmtId="0" fontId="4" fillId="2" borderId="106" xfId="0" applyFont="1" applyFill="1" applyBorder="1" applyAlignment="1" applyProtection="1">
      <alignment horizontal="center" vertical="center"/>
      <protection locked="0"/>
    </xf>
    <xf numFmtId="0" fontId="4" fillId="2" borderId="10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87"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hidden="1"/>
    </xf>
    <xf numFmtId="0" fontId="3" fillId="8" borderId="9" xfId="0" applyFont="1" applyFill="1" applyBorder="1" applyAlignment="1" applyProtection="1">
      <alignment horizontal="center" vertical="center"/>
      <protection hidden="1"/>
    </xf>
    <xf numFmtId="0" fontId="3" fillId="8" borderId="10" xfId="0" applyFont="1" applyFill="1" applyBorder="1" applyAlignment="1" applyProtection="1">
      <alignment horizontal="center" vertical="center"/>
      <protection hidden="1"/>
    </xf>
    <xf numFmtId="0" fontId="3" fillId="8" borderId="11" xfId="0" applyFont="1" applyFill="1" applyBorder="1" applyAlignment="1" applyProtection="1">
      <alignment horizontal="center" vertical="center"/>
      <protection hidden="1"/>
    </xf>
    <xf numFmtId="0" fontId="7" fillId="7" borderId="8" xfId="0" applyFont="1" applyFill="1" applyBorder="1" applyAlignment="1" applyProtection="1">
      <alignment horizontal="center" vertical="center"/>
      <protection hidden="1"/>
    </xf>
    <xf numFmtId="178" fontId="7" fillId="2" borderId="8" xfId="0" applyNumberFormat="1"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protection hidden="1"/>
    </xf>
    <xf numFmtId="14" fontId="7" fillId="2" borderId="16" xfId="0" applyNumberFormat="1" applyFont="1" applyFill="1" applyBorder="1" applyAlignment="1" applyProtection="1">
      <alignment horizontal="center" vertical="center"/>
      <protection hidden="1"/>
    </xf>
    <xf numFmtId="0" fontId="4" fillId="2" borderId="0" xfId="0" applyFont="1" applyFill="1" applyProtection="1">
      <protection hidden="1"/>
    </xf>
    <xf numFmtId="0" fontId="9" fillId="2" borderId="0" xfId="0" applyFont="1" applyFill="1" applyAlignment="1" applyProtection="1">
      <alignment horizontal="center" vertical="center"/>
      <protection hidden="1"/>
    </xf>
    <xf numFmtId="0" fontId="3" fillId="2" borderId="0" xfId="0" applyFont="1" applyFill="1" applyProtection="1">
      <protection hidden="1"/>
    </xf>
    <xf numFmtId="0" fontId="3" fillId="2" borderId="0" xfId="0" applyFont="1" applyFill="1" applyAlignment="1" applyProtection="1">
      <alignment horizontal="right" vertical="center"/>
      <protection hidden="1"/>
    </xf>
    <xf numFmtId="0" fontId="4" fillId="2" borderId="0" xfId="0" applyFont="1" applyFill="1" applyAlignment="1" applyProtection="1">
      <alignment vertical="center"/>
      <protection hidden="1"/>
    </xf>
    <xf numFmtId="0" fontId="4" fillId="0" borderId="0" xfId="0" applyFont="1" applyAlignment="1" applyProtection="1">
      <alignment horizontal="center"/>
      <protection hidden="1"/>
    </xf>
    <xf numFmtId="0" fontId="9" fillId="2" borderId="0" xfId="0" applyFont="1" applyFill="1" applyAlignment="1" applyProtection="1">
      <alignment vertical="center"/>
      <protection hidden="1"/>
    </xf>
    <xf numFmtId="0" fontId="3" fillId="6" borderId="9" xfId="0" applyFont="1" applyFill="1" applyBorder="1" applyAlignment="1" applyProtection="1">
      <alignment horizontal="center" vertical="center"/>
      <protection hidden="1"/>
    </xf>
    <xf numFmtId="0" fontId="3" fillId="6" borderId="10"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0" fontId="9" fillId="2" borderId="17" xfId="0" applyFont="1" applyFill="1" applyBorder="1" applyAlignment="1" applyProtection="1">
      <alignment vertical="center"/>
      <protection hidden="1"/>
    </xf>
    <xf numFmtId="0" fontId="4" fillId="3" borderId="0" xfId="0" applyFont="1" applyFill="1" applyProtection="1">
      <protection hidden="1"/>
    </xf>
    <xf numFmtId="0" fontId="10"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horizontal="left" vertical="center"/>
      <protection hidden="1"/>
    </xf>
    <xf numFmtId="0" fontId="4" fillId="3"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7" fillId="3" borderId="0" xfId="0" applyFont="1" applyFill="1" applyAlignment="1" applyProtection="1">
      <alignment horizontal="left" vertical="center"/>
      <protection hidden="1"/>
    </xf>
    <xf numFmtId="0" fontId="4" fillId="2" borderId="47"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14" fillId="2" borderId="0" xfId="0" applyFont="1" applyFill="1" applyAlignment="1" applyProtection="1">
      <alignment horizontal="center" vertical="center"/>
      <protection hidden="1"/>
    </xf>
    <xf numFmtId="0" fontId="4" fillId="2" borderId="0" xfId="0" applyFont="1" applyFill="1" applyAlignment="1" applyProtection="1">
      <alignment horizontal="center"/>
      <protection hidden="1"/>
    </xf>
    <xf numFmtId="0" fontId="28" fillId="2" borderId="0" xfId="0" applyFont="1" applyFill="1" applyProtection="1">
      <protection hidden="1"/>
    </xf>
    <xf numFmtId="0" fontId="28" fillId="3" borderId="0" xfId="0" applyFont="1" applyFill="1" applyProtection="1">
      <protection hidden="1"/>
    </xf>
    <xf numFmtId="0" fontId="28" fillId="2" borderId="0" xfId="0" applyFont="1" applyFill="1" applyAlignment="1" applyProtection="1">
      <alignment horizontal="left" vertical="center"/>
      <protection hidden="1"/>
    </xf>
    <xf numFmtId="0" fontId="29" fillId="2" borderId="0" xfId="0" applyFont="1" applyFill="1" applyAlignment="1" applyProtection="1">
      <alignment horizontal="left" vertical="center"/>
      <protection hidden="1"/>
    </xf>
    <xf numFmtId="0" fontId="30" fillId="2" borderId="0" xfId="0" applyFont="1" applyFill="1" applyAlignment="1" applyProtection="1">
      <alignment horizontal="center" vertical="center"/>
      <protection hidden="1"/>
    </xf>
    <xf numFmtId="0" fontId="22" fillId="2" borderId="0" xfId="0" applyFont="1" applyFill="1" applyProtection="1">
      <protection hidden="1"/>
    </xf>
    <xf numFmtId="0" fontId="4" fillId="2" borderId="0" xfId="0" applyFont="1" applyFill="1" applyAlignment="1" applyProtection="1">
      <alignment vertical="top"/>
      <protection hidden="1"/>
    </xf>
    <xf numFmtId="0" fontId="4" fillId="3" borderId="0" xfId="0" applyFont="1" applyFill="1" applyAlignment="1" applyProtection="1">
      <alignment vertical="top"/>
      <protection hidden="1"/>
    </xf>
    <xf numFmtId="0" fontId="4" fillId="3" borderId="0" xfId="0" applyFont="1" applyFill="1" applyAlignment="1" applyProtection="1">
      <alignment horizontal="center"/>
      <protection hidden="1"/>
    </xf>
    <xf numFmtId="0" fontId="4" fillId="3" borderId="0" xfId="0" applyFont="1" applyFill="1" applyAlignment="1" applyProtection="1">
      <alignment vertical="center"/>
      <protection hidden="1"/>
    </xf>
    <xf numFmtId="0" fontId="4" fillId="2" borderId="37" xfId="0" applyFont="1" applyFill="1" applyBorder="1" applyProtection="1">
      <protection hidden="1"/>
    </xf>
    <xf numFmtId="0" fontId="7" fillId="2" borderId="1" xfId="0" applyFont="1" applyFill="1" applyBorder="1" applyAlignment="1" applyProtection="1">
      <alignment horizontal="right" vertical="center"/>
      <protection hidden="1"/>
    </xf>
    <xf numFmtId="0" fontId="7" fillId="2" borderId="0" xfId="0" applyFont="1" applyFill="1" applyAlignment="1" applyProtection="1">
      <alignment horizontal="right" vertical="center"/>
      <protection hidden="1"/>
    </xf>
    <xf numFmtId="0" fontId="17" fillId="2" borderId="0" xfId="1" applyFont="1" applyFill="1" applyBorder="1" applyAlignment="1" applyProtection="1">
      <alignment horizontal="left" vertical="center"/>
      <protection hidden="1"/>
    </xf>
    <xf numFmtId="0" fontId="28" fillId="2" borderId="0" xfId="0" applyFont="1" applyFill="1" applyAlignment="1" applyProtection="1">
      <alignment horizontal="center" vertical="center"/>
      <protection hidden="1"/>
    </xf>
    <xf numFmtId="176" fontId="11" fillId="2" borderId="20" xfId="0" applyNumberFormat="1" applyFont="1" applyFill="1" applyBorder="1" applyAlignment="1" applyProtection="1">
      <alignment vertical="center"/>
      <protection hidden="1"/>
    </xf>
    <xf numFmtId="176" fontId="6" fillId="2" borderId="0" xfId="0" applyNumberFormat="1" applyFont="1" applyFill="1" applyAlignment="1" applyProtection="1">
      <alignment vertical="center"/>
      <protection hidden="1"/>
    </xf>
    <xf numFmtId="176" fontId="32" fillId="10" borderId="1" xfId="0" applyNumberFormat="1" applyFont="1" applyFill="1" applyBorder="1" applyAlignment="1" applyProtection="1">
      <alignment horizontal="center" vertical="center"/>
      <protection hidden="1"/>
    </xf>
    <xf numFmtId="176" fontId="32" fillId="10" borderId="49" xfId="0" applyNumberFormat="1" applyFont="1" applyFill="1" applyBorder="1" applyAlignment="1" applyProtection="1">
      <alignment horizontal="center" vertical="center"/>
      <protection hidden="1"/>
    </xf>
    <xf numFmtId="0" fontId="11" fillId="2" borderId="17" xfId="0" applyFont="1" applyFill="1" applyBorder="1" applyAlignment="1" applyProtection="1">
      <alignment horizontal="center" vertical="center"/>
      <protection hidden="1"/>
    </xf>
    <xf numFmtId="0" fontId="11" fillId="2" borderId="18" xfId="0" applyFont="1" applyFill="1" applyBorder="1" applyAlignment="1" applyProtection="1">
      <alignment horizontal="center" vertical="center"/>
      <protection hidden="1"/>
    </xf>
    <xf numFmtId="0" fontId="13" fillId="2" borderId="0" xfId="0" applyFont="1" applyFill="1" applyProtection="1">
      <protection hidden="1"/>
    </xf>
    <xf numFmtId="0" fontId="11" fillId="2" borderId="19" xfId="0" applyFont="1" applyFill="1" applyBorder="1" applyAlignment="1" applyProtection="1">
      <alignment horizontal="center" vertical="center"/>
      <protection hidden="1"/>
    </xf>
    <xf numFmtId="176" fontId="11" fillId="2" borderId="20" xfId="0" applyNumberFormat="1" applyFont="1" applyFill="1" applyBorder="1" applyAlignment="1" applyProtection="1">
      <alignment horizontal="center" vertical="center"/>
      <protection hidden="1"/>
    </xf>
    <xf numFmtId="176" fontId="11" fillId="5" borderId="39" xfId="0" applyNumberFormat="1" applyFont="1" applyFill="1" applyBorder="1" applyAlignment="1" applyProtection="1">
      <alignment horizontal="center" vertical="center"/>
      <protection hidden="1"/>
    </xf>
    <xf numFmtId="0" fontId="11" fillId="2" borderId="20" xfId="0" applyFont="1" applyFill="1" applyBorder="1" applyAlignment="1" applyProtection="1">
      <alignment horizontal="center" vertical="center"/>
      <protection hidden="1"/>
    </xf>
    <xf numFmtId="0" fontId="11" fillId="2" borderId="20" xfId="0" applyFont="1" applyFill="1" applyBorder="1" applyAlignment="1" applyProtection="1">
      <alignment vertical="center"/>
      <protection hidden="1"/>
    </xf>
    <xf numFmtId="0" fontId="11" fillId="2" borderId="21" xfId="0" applyFont="1" applyFill="1" applyBorder="1" applyAlignment="1" applyProtection="1">
      <alignment vertical="center"/>
      <protection hidden="1"/>
    </xf>
    <xf numFmtId="0" fontId="11" fillId="2" borderId="22" xfId="0" applyFont="1" applyFill="1" applyBorder="1" applyAlignment="1" applyProtection="1">
      <alignment horizontal="center" vertical="center"/>
      <protection hidden="1"/>
    </xf>
    <xf numFmtId="176" fontId="11" fillId="2" borderId="23" xfId="0" applyNumberFormat="1" applyFont="1" applyFill="1" applyBorder="1" applyAlignment="1" applyProtection="1">
      <alignment horizontal="center" vertical="center"/>
      <protection hidden="1"/>
    </xf>
    <xf numFmtId="0" fontId="11" fillId="2" borderId="23" xfId="0" applyFont="1" applyFill="1" applyBorder="1" applyAlignment="1" applyProtection="1">
      <alignment horizontal="center" vertical="center"/>
      <protection hidden="1"/>
    </xf>
    <xf numFmtId="0" fontId="11" fillId="2" borderId="23" xfId="0" applyFont="1" applyFill="1" applyBorder="1" applyAlignment="1" applyProtection="1">
      <alignment vertical="center"/>
      <protection hidden="1"/>
    </xf>
    <xf numFmtId="0" fontId="11" fillId="2" borderId="24" xfId="0" applyFont="1" applyFill="1" applyBorder="1" applyAlignment="1" applyProtection="1">
      <alignment vertical="center"/>
      <protection hidden="1"/>
    </xf>
    <xf numFmtId="0" fontId="11" fillId="2" borderId="41" xfId="0" applyFont="1" applyFill="1" applyBorder="1" applyAlignment="1" applyProtection="1">
      <alignment horizontal="center" vertical="center"/>
      <protection hidden="1"/>
    </xf>
    <xf numFmtId="0" fontId="11" fillId="2" borderId="25" xfId="0" applyFont="1" applyFill="1" applyBorder="1" applyAlignment="1" applyProtection="1">
      <alignment horizontal="center" vertical="center"/>
      <protection hidden="1"/>
    </xf>
    <xf numFmtId="176" fontId="11" fillId="5" borderId="40" xfId="0" applyNumberFormat="1" applyFont="1" applyFill="1" applyBorder="1" applyAlignment="1" applyProtection="1">
      <alignment horizontal="center" vertical="center"/>
      <protection hidden="1"/>
    </xf>
    <xf numFmtId="0" fontId="11" fillId="2" borderId="26" xfId="0" applyFont="1" applyFill="1" applyBorder="1" applyAlignment="1" applyProtection="1">
      <alignment horizontal="center" vertical="center"/>
      <protection hidden="1"/>
    </xf>
    <xf numFmtId="176" fontId="11" fillId="2" borderId="27" xfId="0" applyNumberFormat="1" applyFont="1" applyFill="1" applyBorder="1" applyAlignment="1" applyProtection="1">
      <alignment vertical="center"/>
      <protection hidden="1"/>
    </xf>
    <xf numFmtId="0" fontId="11" fillId="2" borderId="26" xfId="0" applyFont="1" applyFill="1" applyBorder="1" applyAlignment="1" applyProtection="1">
      <alignment vertical="center"/>
      <protection hidden="1"/>
    </xf>
    <xf numFmtId="0" fontId="11" fillId="2" borderId="0" xfId="0" applyFont="1" applyFill="1" applyProtection="1">
      <protection hidden="1"/>
    </xf>
    <xf numFmtId="0" fontId="13" fillId="2" borderId="29" xfId="0" applyFont="1" applyFill="1" applyBorder="1" applyAlignment="1" applyProtection="1">
      <alignment vertical="center"/>
      <protection hidden="1"/>
    </xf>
    <xf numFmtId="0" fontId="13" fillId="2" borderId="0" xfId="0" applyFont="1" applyFill="1" applyAlignment="1" applyProtection="1">
      <alignment horizontal="left"/>
      <protection hidden="1"/>
    </xf>
    <xf numFmtId="0" fontId="13" fillId="2" borderId="0" xfId="0" applyFont="1" applyFill="1" applyAlignment="1" applyProtection="1">
      <alignment vertical="center"/>
      <protection hidden="1"/>
    </xf>
    <xf numFmtId="0" fontId="13" fillId="2" borderId="0" xfId="0" applyFont="1" applyFill="1" applyAlignment="1" applyProtection="1">
      <alignment vertical="top"/>
      <protection hidden="1"/>
    </xf>
    <xf numFmtId="0" fontId="11" fillId="2" borderId="0" xfId="0" applyFont="1" applyFill="1" applyAlignment="1" applyProtection="1">
      <alignment horizontal="right" vertical="center"/>
      <protection hidden="1"/>
    </xf>
    <xf numFmtId="0" fontId="11" fillId="2" borderId="30" xfId="0" applyFont="1" applyFill="1" applyBorder="1" applyAlignment="1" applyProtection="1">
      <alignment vertical="center"/>
      <protection hidden="1"/>
    </xf>
    <xf numFmtId="0" fontId="4" fillId="2" borderId="29" xfId="0" applyFont="1" applyFill="1" applyBorder="1" applyAlignment="1" applyProtection="1">
      <alignment vertical="center"/>
      <protection hidden="1"/>
    </xf>
    <xf numFmtId="176" fontId="13" fillId="2" borderId="0" xfId="0" applyNumberFormat="1" applyFont="1" applyFill="1" applyAlignment="1" applyProtection="1">
      <alignment vertical="center"/>
      <protection hidden="1"/>
    </xf>
    <xf numFmtId="0" fontId="11" fillId="2" borderId="0" xfId="0" applyFont="1" applyFill="1" applyAlignment="1" applyProtection="1">
      <alignment horizontal="center" vertical="center" wrapText="1"/>
      <protection hidden="1"/>
    </xf>
    <xf numFmtId="0" fontId="9" fillId="2" borderId="0" xfId="3" applyNumberFormat="1" applyFont="1" applyFill="1" applyBorder="1" applyAlignment="1" applyProtection="1">
      <alignment horizontal="center" vertical="center"/>
      <protection hidden="1"/>
    </xf>
    <xf numFmtId="0" fontId="4" fillId="2" borderId="32" xfId="0" applyFont="1" applyFill="1" applyBorder="1" applyProtection="1">
      <protection hidden="1"/>
    </xf>
    <xf numFmtId="0" fontId="7" fillId="2" borderId="33" xfId="0" applyFont="1" applyFill="1" applyBorder="1" applyProtection="1">
      <protection hidden="1"/>
    </xf>
    <xf numFmtId="0" fontId="4" fillId="2" borderId="33" xfId="0" applyFont="1" applyFill="1" applyBorder="1" applyProtection="1">
      <protection hidden="1"/>
    </xf>
    <xf numFmtId="0" fontId="4" fillId="2" borderId="34" xfId="0" applyFont="1" applyFill="1" applyBorder="1" applyProtection="1">
      <protection hidden="1"/>
    </xf>
    <xf numFmtId="0" fontId="4" fillId="2" borderId="35" xfId="0" applyFont="1" applyFill="1" applyBorder="1" applyProtection="1">
      <protection hidden="1"/>
    </xf>
    <xf numFmtId="0" fontId="4" fillId="2" borderId="36" xfId="0" applyFont="1" applyFill="1" applyBorder="1" applyProtection="1">
      <protection hidden="1"/>
    </xf>
    <xf numFmtId="0" fontId="4" fillId="2" borderId="6" xfId="0" applyFont="1" applyFill="1" applyBorder="1" applyProtection="1">
      <protection hidden="1"/>
    </xf>
    <xf numFmtId="0" fontId="4" fillId="2" borderId="38" xfId="0" applyFont="1" applyFill="1" applyBorder="1" applyProtection="1">
      <protection hidden="1"/>
    </xf>
    <xf numFmtId="0" fontId="4" fillId="3" borderId="0" xfId="0" applyFont="1" applyFill="1" applyAlignment="1" applyProtection="1">
      <alignment horizontal="left" indent="2"/>
      <protection hidden="1"/>
    </xf>
    <xf numFmtId="0" fontId="7" fillId="2" borderId="0" xfId="0" applyFont="1" applyFill="1" applyAlignment="1" applyProtection="1">
      <alignment horizontal="left" vertical="center"/>
      <protection hidden="1"/>
    </xf>
    <xf numFmtId="0" fontId="11" fillId="2" borderId="45" xfId="0" applyFont="1" applyFill="1" applyBorder="1" applyAlignment="1" applyProtection="1">
      <alignment horizontal="center" vertical="center"/>
      <protection hidden="1"/>
    </xf>
    <xf numFmtId="0" fontId="4" fillId="2" borderId="9" xfId="0" applyFont="1" applyFill="1" applyBorder="1" applyAlignment="1" applyProtection="1">
      <alignment horizontal="center"/>
      <protection hidden="1"/>
    </xf>
    <xf numFmtId="0" fontId="4" fillId="2" borderId="48" xfId="0" applyFont="1" applyFill="1" applyBorder="1" applyAlignment="1" applyProtection="1">
      <alignment horizontal="center"/>
      <protection hidden="1"/>
    </xf>
    <xf numFmtId="179" fontId="27" fillId="2" borderId="0" xfId="0" applyNumberFormat="1" applyFont="1" applyFill="1" applyAlignment="1" applyProtection="1">
      <alignment vertical="center"/>
      <protection hidden="1"/>
    </xf>
    <xf numFmtId="0" fontId="43" fillId="3" borderId="0" xfId="0" applyFont="1" applyFill="1" applyProtection="1">
      <protection hidden="1"/>
    </xf>
    <xf numFmtId="0" fontId="31" fillId="2" borderId="0" xfId="0" applyFont="1" applyFill="1" applyAlignment="1" applyProtection="1">
      <alignment horizontal="left" vertical="center"/>
      <protection hidden="1"/>
    </xf>
    <xf numFmtId="0" fontId="44" fillId="2" borderId="47" xfId="0" applyFont="1" applyFill="1" applyBorder="1" applyAlignment="1" applyProtection="1">
      <alignment horizontal="center" vertical="center"/>
      <protection hidden="1"/>
    </xf>
    <xf numFmtId="0" fontId="23" fillId="2" borderId="0" xfId="0" applyFont="1" applyFill="1" applyProtection="1">
      <protection hidden="1"/>
    </xf>
    <xf numFmtId="0" fontId="23" fillId="3" borderId="0" xfId="0" applyFont="1" applyFill="1" applyProtection="1">
      <protection hidden="1"/>
    </xf>
    <xf numFmtId="0" fontId="27" fillId="2" borderId="0" xfId="0" applyFont="1" applyFill="1" applyAlignment="1" applyProtection="1">
      <alignment vertical="center"/>
      <protection hidden="1"/>
    </xf>
    <xf numFmtId="0" fontId="41" fillId="2" borderId="0" xfId="0" applyFont="1" applyFill="1" applyAlignment="1" applyProtection="1">
      <alignment horizontal="center" vertical="center"/>
      <protection hidden="1"/>
    </xf>
    <xf numFmtId="0" fontId="41" fillId="2" borderId="127" xfId="0" applyFont="1" applyFill="1" applyBorder="1" applyAlignment="1" applyProtection="1">
      <alignment horizontal="center" vertical="center"/>
      <protection hidden="1"/>
    </xf>
    <xf numFmtId="0" fontId="23" fillId="2" borderId="0" xfId="0" applyFont="1" applyFill="1" applyAlignment="1" applyProtection="1">
      <alignment horizontal="right"/>
      <protection hidden="1"/>
    </xf>
    <xf numFmtId="0" fontId="3" fillId="2" borderId="0" xfId="0" applyFont="1" applyFill="1" applyAlignment="1" applyProtection="1">
      <alignment horizontal="center" vertical="center"/>
      <protection hidden="1"/>
    </xf>
    <xf numFmtId="0" fontId="8" fillId="0" borderId="87" xfId="0" applyFont="1" applyBorder="1" applyAlignment="1" applyProtection="1">
      <alignment horizontal="center" vertical="center"/>
      <protection locked="0"/>
    </xf>
    <xf numFmtId="0" fontId="4" fillId="0" borderId="108" xfId="0" applyFont="1" applyBorder="1" applyAlignment="1" applyProtection="1">
      <alignment horizontal="center" vertical="center"/>
      <protection locked="0"/>
    </xf>
    <xf numFmtId="0" fontId="4" fillId="0" borderId="106"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19" fillId="0" borderId="108" xfId="0" applyFont="1" applyBorder="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4" fillId="0" borderId="0" xfId="0" applyFont="1" applyProtection="1">
      <protection hidden="1"/>
    </xf>
    <xf numFmtId="0" fontId="4" fillId="0" borderId="0" xfId="0" applyFont="1" applyAlignment="1" applyProtection="1">
      <alignment horizontal="center" vertical="center"/>
      <protection hidden="1"/>
    </xf>
    <xf numFmtId="0" fontId="33" fillId="3" borderId="0" xfId="0" applyFont="1" applyFill="1" applyProtection="1">
      <protection hidden="1"/>
    </xf>
    <xf numFmtId="0" fontId="33" fillId="3" borderId="0" xfId="0" applyFont="1" applyFill="1" applyAlignment="1" applyProtection="1">
      <alignment horizontal="left" vertical="center"/>
      <protection hidden="1"/>
    </xf>
    <xf numFmtId="0" fontId="8"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4" fillId="0" borderId="0" xfId="0" applyFont="1" applyAlignment="1" applyProtection="1">
      <alignment horizontal="right"/>
      <protection hidden="1"/>
    </xf>
    <xf numFmtId="0" fontId="23" fillId="0" borderId="0" xfId="0" applyFont="1" applyProtection="1">
      <protection hidden="1"/>
    </xf>
    <xf numFmtId="0" fontId="23" fillId="0" borderId="0" xfId="0" applyFont="1" applyAlignment="1" applyProtection="1">
      <alignment horizontal="right"/>
      <protection hidden="1"/>
    </xf>
    <xf numFmtId="0" fontId="22" fillId="0" borderId="0" xfId="0" applyFont="1" applyProtection="1">
      <protection hidden="1"/>
    </xf>
    <xf numFmtId="0" fontId="22" fillId="3" borderId="0" xfId="0" applyFont="1" applyFill="1" applyProtection="1">
      <protection hidden="1"/>
    </xf>
    <xf numFmtId="0" fontId="19" fillId="0" borderId="0" xfId="0" applyFont="1" applyProtection="1">
      <protection hidden="1"/>
    </xf>
    <xf numFmtId="0" fontId="47" fillId="0" borderId="0" xfId="0" applyFont="1" applyAlignment="1" applyProtection="1">
      <alignment horizontal="right"/>
      <protection hidden="1"/>
    </xf>
    <xf numFmtId="176" fontId="9" fillId="10" borderId="28" xfId="0" applyNumberFormat="1" applyFont="1" applyFill="1" applyBorder="1" applyAlignment="1" applyProtection="1">
      <alignment vertical="center"/>
      <protection hidden="1"/>
    </xf>
    <xf numFmtId="176" fontId="48" fillId="10" borderId="99" xfId="0" applyNumberFormat="1" applyFont="1" applyFill="1" applyBorder="1" applyAlignment="1" applyProtection="1">
      <alignment vertical="center"/>
      <protection hidden="1"/>
    </xf>
    <xf numFmtId="0" fontId="49" fillId="3" borderId="0" xfId="0" applyFont="1" applyFill="1" applyAlignment="1" applyProtection="1">
      <alignment horizontal="left" vertical="center"/>
      <protection hidden="1"/>
    </xf>
    <xf numFmtId="179" fontId="50" fillId="0" borderId="0" xfId="0" applyNumberFormat="1" applyFont="1" applyAlignment="1" applyProtection="1">
      <alignment horizontal="center" vertical="center"/>
      <protection hidden="1"/>
    </xf>
    <xf numFmtId="0" fontId="33" fillId="0" borderId="0" xfId="0" applyFont="1" applyProtection="1">
      <protection hidden="1"/>
    </xf>
    <xf numFmtId="0" fontId="33" fillId="0" borderId="0" xfId="0" applyFont="1" applyAlignment="1" applyProtection="1">
      <alignment horizontal="center" vertical="center"/>
      <protection hidden="1"/>
    </xf>
    <xf numFmtId="0" fontId="51" fillId="0" borderId="0" xfId="0" applyFont="1" applyAlignment="1" applyProtection="1">
      <alignment horizontal="center" vertical="center"/>
      <protection hidden="1"/>
    </xf>
    <xf numFmtId="0" fontId="52" fillId="0" borderId="0" xfId="0" applyFont="1" applyAlignment="1">
      <alignment horizontal="center" vertical="center"/>
    </xf>
    <xf numFmtId="0" fontId="43" fillId="0" borderId="0" xfId="0" applyFont="1"/>
    <xf numFmtId="0" fontId="43" fillId="0" borderId="0" xfId="0" applyFont="1" applyAlignment="1">
      <alignment horizontal="left" vertical="center"/>
    </xf>
    <xf numFmtId="0" fontId="53" fillId="0" borderId="0" xfId="0" applyFont="1" applyAlignment="1">
      <alignment horizontal="left" vertical="center"/>
    </xf>
    <xf numFmtId="0" fontId="43" fillId="0" borderId="0" xfId="0" applyFont="1" applyAlignment="1">
      <alignment horizontal="center" vertical="center"/>
    </xf>
    <xf numFmtId="41" fontId="55" fillId="5" borderId="46" xfId="3" applyFont="1" applyFill="1" applyBorder="1" applyAlignment="1" applyProtection="1">
      <alignment horizontal="center" vertical="center"/>
      <protection hidden="1"/>
    </xf>
    <xf numFmtId="0" fontId="35" fillId="0" borderId="0" xfId="0" applyFont="1" applyAlignment="1" applyProtection="1">
      <alignment horizontal="centerContinuous" vertical="center"/>
      <protection hidden="1"/>
    </xf>
    <xf numFmtId="0" fontId="38" fillId="0" borderId="0" xfId="0" applyFont="1" applyAlignment="1" applyProtection="1">
      <alignment horizontal="centerContinuous"/>
      <protection hidden="1"/>
    </xf>
    <xf numFmtId="0" fontId="44" fillId="0" borderId="0" xfId="0" applyFont="1" applyAlignment="1" applyProtection="1">
      <alignment horizontal="centerContinuous"/>
      <protection hidden="1"/>
    </xf>
    <xf numFmtId="0" fontId="5" fillId="0" borderId="0" xfId="0" applyFont="1" applyAlignment="1" applyProtection="1">
      <alignment horizontal="centerContinuous" vertical="center"/>
      <protection hidden="1"/>
    </xf>
    <xf numFmtId="0" fontId="54" fillId="0" borderId="0" xfId="0" applyFont="1" applyAlignment="1" applyProtection="1">
      <alignment horizontal="center" vertical="center"/>
      <protection locked="0"/>
    </xf>
    <xf numFmtId="0" fontId="58" fillId="2" borderId="0" xfId="0" applyFont="1" applyFill="1" applyProtection="1">
      <protection hidden="1"/>
    </xf>
    <xf numFmtId="0" fontId="56" fillId="2" borderId="0" xfId="0" applyFont="1" applyFill="1" applyProtection="1">
      <protection hidden="1"/>
    </xf>
    <xf numFmtId="0" fontId="57" fillId="2" borderId="0" xfId="0" applyFont="1" applyFill="1" applyAlignment="1" applyProtection="1">
      <alignment vertical="center"/>
      <protection hidden="1"/>
    </xf>
    <xf numFmtId="0" fontId="31" fillId="2" borderId="0" xfId="0" applyFont="1" applyFill="1" applyProtection="1">
      <protection hidden="1"/>
    </xf>
    <xf numFmtId="0" fontId="57" fillId="2" borderId="139" xfId="0" applyFont="1" applyFill="1" applyBorder="1" applyAlignment="1" applyProtection="1">
      <alignment horizontal="center" vertical="center"/>
      <protection hidden="1"/>
    </xf>
    <xf numFmtId="0" fontId="57" fillId="2" borderId="142" xfId="0" applyFont="1" applyFill="1" applyBorder="1" applyAlignment="1" applyProtection="1">
      <alignment horizontal="center" vertical="center"/>
      <protection hidden="1"/>
    </xf>
    <xf numFmtId="0" fontId="8" fillId="0" borderId="49"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179" fontId="17" fillId="4" borderId="1" xfId="1" applyNumberFormat="1" applyFont="1" applyFill="1" applyBorder="1" applyAlignment="1" applyProtection="1">
      <alignment horizontal="left" vertical="center"/>
      <protection locked="0" hidden="1"/>
    </xf>
    <xf numFmtId="179" fontId="4" fillId="4" borderId="1" xfId="0" applyNumberFormat="1" applyFont="1" applyFill="1" applyBorder="1" applyAlignment="1" applyProtection="1">
      <alignment horizontal="left" vertical="center"/>
      <protection locked="0" hidden="1"/>
    </xf>
    <xf numFmtId="0" fontId="8" fillId="4" borderId="49" xfId="0" applyFont="1" applyFill="1" applyBorder="1" applyAlignment="1" applyProtection="1">
      <alignment horizontal="left" vertical="center"/>
      <protection locked="0" hidden="1"/>
    </xf>
    <xf numFmtId="0" fontId="8" fillId="4" borderId="50" xfId="0" applyFont="1" applyFill="1" applyBorder="1" applyAlignment="1" applyProtection="1">
      <alignment horizontal="left" vertical="center"/>
      <protection locked="0" hidden="1"/>
    </xf>
    <xf numFmtId="0" fontId="5" fillId="2" borderId="0" xfId="0" applyFont="1" applyFill="1" applyAlignment="1" applyProtection="1">
      <alignment horizontal="center"/>
      <protection hidden="1"/>
    </xf>
    <xf numFmtId="0" fontId="6" fillId="2" borderId="1" xfId="0" applyFont="1" applyFill="1" applyBorder="1" applyAlignment="1" applyProtection="1">
      <alignment horizontal="center"/>
      <protection hidden="1"/>
    </xf>
    <xf numFmtId="0" fontId="6" fillId="2" borderId="1" xfId="0"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0" fontId="16" fillId="0" borderId="1" xfId="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177" fontId="34" fillId="2" borderId="1" xfId="0" applyNumberFormat="1" applyFont="1" applyFill="1" applyBorder="1" applyAlignment="1" applyProtection="1">
      <alignment horizontal="center" vertical="center"/>
      <protection locked="0"/>
    </xf>
    <xf numFmtId="0" fontId="45" fillId="0" borderId="133" xfId="0" applyFont="1" applyBorder="1" applyAlignment="1" applyProtection="1">
      <alignment horizontal="center" vertical="center" wrapText="1"/>
      <protection hidden="1"/>
    </xf>
    <xf numFmtId="0" fontId="46" fillId="0" borderId="44" xfId="0" applyFont="1" applyBorder="1" applyAlignment="1" applyProtection="1">
      <alignment horizontal="center" vertical="center"/>
      <protection hidden="1"/>
    </xf>
    <xf numFmtId="0" fontId="9" fillId="6" borderId="110" xfId="0" applyFont="1" applyFill="1" applyBorder="1" applyAlignment="1" applyProtection="1">
      <alignment horizontal="center" vertical="center"/>
      <protection hidden="1"/>
    </xf>
    <xf numFmtId="0" fontId="9" fillId="6" borderId="17" xfId="0" applyFont="1" applyFill="1" applyBorder="1" applyAlignment="1" applyProtection="1">
      <alignment horizontal="center" vertical="center"/>
      <protection hidden="1"/>
    </xf>
    <xf numFmtId="0" fontId="9" fillId="6" borderId="103" xfId="0" applyFont="1" applyFill="1" applyBorder="1" applyAlignment="1" applyProtection="1">
      <alignment horizontal="center" vertical="center"/>
      <protection hidden="1"/>
    </xf>
    <xf numFmtId="0" fontId="4" fillId="2" borderId="51" xfId="0" applyFont="1" applyFill="1" applyBorder="1" applyAlignment="1" applyProtection="1">
      <alignment horizontal="center" vertical="center"/>
      <protection hidden="1"/>
    </xf>
    <xf numFmtId="0" fontId="4" fillId="2" borderId="52" xfId="0" applyFont="1" applyFill="1" applyBorder="1" applyAlignment="1" applyProtection="1">
      <alignment horizontal="center" vertical="center"/>
      <protection hidden="1"/>
    </xf>
    <xf numFmtId="0" fontId="4" fillId="2" borderId="53"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14" fontId="4" fillId="2" borderId="55" xfId="0" applyNumberFormat="1"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49" fontId="4" fillId="5" borderId="55" xfId="0" applyNumberFormat="1" applyFont="1" applyFill="1" applyBorder="1" applyAlignment="1" applyProtection="1">
      <alignment horizontal="center" vertical="center" wrapText="1"/>
      <protection hidden="1"/>
    </xf>
    <xf numFmtId="49" fontId="4" fillId="5" borderId="15" xfId="0" applyNumberFormat="1" applyFont="1" applyFill="1" applyBorder="1" applyAlignment="1" applyProtection="1">
      <alignment horizontal="center" vertical="center" wrapText="1"/>
      <protection hidden="1"/>
    </xf>
    <xf numFmtId="177" fontId="4" fillId="2" borderId="3" xfId="0" applyNumberFormat="1" applyFont="1" applyFill="1" applyBorder="1" applyAlignment="1" applyProtection="1">
      <alignment vertical="center"/>
      <protection locked="0"/>
    </xf>
    <xf numFmtId="177" fontId="4" fillId="2" borderId="134" xfId="0" applyNumberFormat="1" applyFont="1" applyFill="1" applyBorder="1" applyAlignment="1" applyProtection="1">
      <alignment vertical="center"/>
      <protection locked="0"/>
    </xf>
    <xf numFmtId="49" fontId="4" fillId="5" borderId="54" xfId="0" applyNumberFormat="1" applyFont="1" applyFill="1" applyBorder="1" applyAlignment="1" applyProtection="1">
      <alignment horizontal="center" vertical="center" wrapText="1"/>
      <protection hidden="1"/>
    </xf>
    <xf numFmtId="179" fontId="9" fillId="2" borderId="0" xfId="0" applyNumberFormat="1" applyFont="1" applyFill="1" applyAlignment="1" applyProtection="1">
      <alignment horizontal="center" vertical="center"/>
      <protection hidden="1"/>
    </xf>
    <xf numFmtId="179" fontId="35" fillId="2" borderId="0" xfId="0" applyNumberFormat="1" applyFont="1" applyFill="1" applyAlignment="1" applyProtection="1">
      <alignment horizontal="center" vertical="center"/>
      <protection hidden="1"/>
    </xf>
    <xf numFmtId="0" fontId="7" fillId="2" borderId="58" xfId="0" applyFont="1" applyFill="1" applyBorder="1" applyAlignment="1" applyProtection="1">
      <alignment horizontal="center" vertical="center"/>
      <protection hidden="1"/>
    </xf>
    <xf numFmtId="0" fontId="7" fillId="2" borderId="59" xfId="0" applyFont="1" applyFill="1" applyBorder="1" applyAlignment="1" applyProtection="1">
      <alignment horizontal="center" vertical="center"/>
      <protection hidden="1"/>
    </xf>
    <xf numFmtId="0" fontId="7" fillId="7" borderId="8" xfId="0"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protection hidden="1"/>
    </xf>
    <xf numFmtId="0" fontId="7" fillId="9" borderId="16" xfId="0" applyFont="1" applyFill="1" applyBorder="1" applyAlignment="1" applyProtection="1">
      <alignment horizontal="center" vertical="center"/>
      <protection hidden="1"/>
    </xf>
    <xf numFmtId="0" fontId="7" fillId="9" borderId="62" xfId="0" applyFont="1" applyFill="1" applyBorder="1" applyAlignment="1" applyProtection="1">
      <alignment horizontal="center" vertical="center"/>
      <protection hidden="1"/>
    </xf>
    <xf numFmtId="0" fontId="7" fillId="7" borderId="62" xfId="0" applyFont="1" applyFill="1" applyBorder="1" applyAlignment="1" applyProtection="1">
      <alignment horizontal="center" vertical="center"/>
      <protection hidden="1"/>
    </xf>
    <xf numFmtId="0" fontId="7" fillId="7" borderId="63" xfId="0" applyFont="1" applyFill="1" applyBorder="1" applyAlignment="1" applyProtection="1">
      <alignment horizontal="center" vertical="center"/>
      <protection hidden="1"/>
    </xf>
    <xf numFmtId="0" fontId="15" fillId="7" borderId="16" xfId="0" applyFont="1" applyFill="1" applyBorder="1" applyAlignment="1" applyProtection="1">
      <alignment horizontal="center" vertical="center"/>
      <protection hidden="1"/>
    </xf>
    <xf numFmtId="0" fontId="15" fillId="7" borderId="109" xfId="0" applyFont="1" applyFill="1" applyBorder="1" applyAlignment="1" applyProtection="1">
      <alignment horizontal="center" vertical="center"/>
      <protection hidden="1"/>
    </xf>
    <xf numFmtId="0" fontId="9" fillId="8" borderId="110" xfId="0" applyFont="1" applyFill="1" applyBorder="1" applyAlignment="1" applyProtection="1">
      <alignment horizontal="center" vertical="center"/>
      <protection hidden="1"/>
    </xf>
    <xf numFmtId="0" fontId="9" fillId="8" borderId="17" xfId="0" applyFont="1" applyFill="1" applyBorder="1" applyAlignment="1" applyProtection="1">
      <alignment horizontal="center" vertical="center"/>
      <protection hidden="1"/>
    </xf>
    <xf numFmtId="0" fontId="9" fillId="8" borderId="103" xfId="0" applyFont="1" applyFill="1" applyBorder="1" applyAlignment="1" applyProtection="1">
      <alignment horizontal="center" vertical="center"/>
      <protection hidden="1"/>
    </xf>
    <xf numFmtId="0" fontId="45" fillId="0" borderId="135" xfId="0" applyFont="1" applyBorder="1" applyAlignment="1" applyProtection="1">
      <alignment horizontal="center" vertical="center" wrapText="1"/>
      <protection hidden="1"/>
    </xf>
    <xf numFmtId="0" fontId="45" fillId="0" borderId="136" xfId="0" applyFont="1" applyBorder="1" applyAlignment="1" applyProtection="1">
      <alignment horizontal="center" vertical="center" wrapText="1"/>
      <protection hidden="1"/>
    </xf>
    <xf numFmtId="177" fontId="4" fillId="2" borderId="56" xfId="0" applyNumberFormat="1" applyFont="1" applyFill="1" applyBorder="1" applyAlignment="1" applyProtection="1">
      <alignment vertical="center"/>
      <protection locked="0"/>
    </xf>
    <xf numFmtId="177" fontId="4" fillId="2" borderId="57" xfId="0" applyNumberFormat="1" applyFont="1" applyFill="1" applyBorder="1" applyAlignment="1" applyProtection="1">
      <alignment vertical="center"/>
      <protection locked="0"/>
    </xf>
    <xf numFmtId="179" fontId="36" fillId="2" borderId="0" xfId="0" applyNumberFormat="1" applyFont="1" applyFill="1" applyAlignment="1" applyProtection="1">
      <alignment horizontal="center" vertical="center"/>
      <protection hidden="1"/>
    </xf>
    <xf numFmtId="0" fontId="7" fillId="9" borderId="60" xfId="0" applyFont="1" applyFill="1" applyBorder="1" applyAlignment="1" applyProtection="1">
      <alignment horizontal="center" vertical="center"/>
      <protection hidden="1"/>
    </xf>
    <xf numFmtId="0" fontId="7" fillId="9" borderId="61" xfId="0" applyFont="1" applyFill="1" applyBorder="1" applyAlignment="1" applyProtection="1">
      <alignment horizontal="center" vertical="center"/>
      <protection hidden="1"/>
    </xf>
    <xf numFmtId="179" fontId="5" fillId="0" borderId="0" xfId="0" applyNumberFormat="1" applyFont="1" applyAlignment="1" applyProtection="1">
      <alignment horizontal="center" vertical="center"/>
      <protection hidden="1"/>
    </xf>
    <xf numFmtId="0" fontId="4" fillId="0" borderId="64" xfId="0" applyFont="1" applyBorder="1" applyAlignment="1" applyProtection="1">
      <alignment horizontal="center" vertical="center"/>
      <protection hidden="1"/>
    </xf>
    <xf numFmtId="0" fontId="4" fillId="0" borderId="44" xfId="0" applyFont="1" applyBorder="1" applyAlignment="1" applyProtection="1">
      <alignment horizontal="center" vertical="center"/>
      <protection hidden="1"/>
    </xf>
    <xf numFmtId="0" fontId="4" fillId="11" borderId="64" xfId="0" applyFont="1" applyFill="1" applyBorder="1" applyAlignment="1" applyProtection="1">
      <alignment horizontal="center" vertical="center"/>
      <protection hidden="1"/>
    </xf>
    <xf numFmtId="0" fontId="4" fillId="11" borderId="44" xfId="0" applyFont="1" applyFill="1" applyBorder="1" applyAlignment="1" applyProtection="1">
      <alignment horizontal="center" vertical="center"/>
      <protection hidden="1"/>
    </xf>
    <xf numFmtId="0" fontId="4" fillId="11" borderId="106" xfId="0" applyFont="1" applyFill="1" applyBorder="1" applyAlignment="1" applyProtection="1">
      <alignment horizontal="center" vertical="center"/>
      <protection hidden="1"/>
    </xf>
    <xf numFmtId="0" fontId="4" fillId="11" borderId="107" xfId="0" applyFont="1" applyFill="1" applyBorder="1" applyAlignment="1" applyProtection="1">
      <alignment horizontal="center" vertical="center"/>
      <protection hidden="1"/>
    </xf>
    <xf numFmtId="0" fontId="33" fillId="3" borderId="0" xfId="0" applyFont="1" applyFill="1" applyAlignment="1" applyProtection="1">
      <alignment horizontal="center" vertical="center"/>
      <protection hidden="1"/>
    </xf>
    <xf numFmtId="0" fontId="4" fillId="11" borderId="6" xfId="0" applyFont="1" applyFill="1" applyBorder="1" applyAlignment="1" applyProtection="1">
      <alignment horizontal="center" vertical="center"/>
      <protection hidden="1"/>
    </xf>
    <xf numFmtId="0" fontId="4" fillId="11" borderId="38" xfId="0" applyFont="1" applyFill="1" applyBorder="1" applyAlignment="1" applyProtection="1">
      <alignment horizontal="center" vertical="center"/>
      <protection hidden="1"/>
    </xf>
    <xf numFmtId="0" fontId="33" fillId="3" borderId="0" xfId="0" applyFont="1" applyFill="1" applyAlignment="1" applyProtection="1">
      <alignment horizontal="center"/>
      <protection hidden="1"/>
    </xf>
    <xf numFmtId="0" fontId="4" fillId="0" borderId="64"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19" fillId="0" borderId="64" xfId="0" applyFont="1" applyBorder="1" applyAlignment="1" applyProtection="1">
      <alignment horizontal="center" vertical="center"/>
      <protection hidden="1"/>
    </xf>
    <xf numFmtId="0" fontId="22" fillId="0" borderId="44" xfId="0" applyFont="1" applyBorder="1" applyAlignment="1" applyProtection="1">
      <alignment horizontal="center" vertical="center"/>
      <protection hidden="1"/>
    </xf>
    <xf numFmtId="0" fontId="19" fillId="0" borderId="44" xfId="0" applyFont="1" applyBorder="1" applyAlignment="1" applyProtection="1">
      <alignment horizontal="center" vertical="center"/>
      <protection hidden="1"/>
    </xf>
    <xf numFmtId="56" fontId="33" fillId="3" borderId="0" xfId="0" applyNumberFormat="1" applyFont="1" applyFill="1" applyAlignment="1" applyProtection="1">
      <alignment horizontal="center" vertical="center"/>
      <protection hidden="1"/>
    </xf>
    <xf numFmtId="179" fontId="27" fillId="2" borderId="0" xfId="0" applyNumberFormat="1" applyFont="1" applyFill="1" applyAlignment="1" applyProtection="1">
      <alignment horizontal="center"/>
      <protection hidden="1"/>
    </xf>
    <xf numFmtId="179" fontId="5" fillId="2" borderId="0" xfId="0" applyNumberFormat="1" applyFont="1" applyFill="1" applyAlignment="1" applyProtection="1">
      <alignment horizontal="center" vertical="center"/>
      <protection hidden="1"/>
    </xf>
    <xf numFmtId="0" fontId="7" fillId="2" borderId="45" xfId="0" applyFont="1" applyFill="1" applyBorder="1" applyAlignment="1" applyProtection="1">
      <alignment horizontal="center" vertical="center"/>
      <protection hidden="1"/>
    </xf>
    <xf numFmtId="0" fontId="7" fillId="2" borderId="46" xfId="0" applyFont="1" applyFill="1" applyBorder="1" applyAlignment="1" applyProtection="1">
      <alignment horizontal="center" vertical="center"/>
      <protection hidden="1"/>
    </xf>
    <xf numFmtId="0" fontId="34" fillId="2" borderId="111" xfId="0" applyFont="1" applyFill="1" applyBorder="1" applyAlignment="1" applyProtection="1">
      <alignment horizontal="center" vertical="center"/>
      <protection locked="0"/>
    </xf>
    <xf numFmtId="0" fontId="34" fillId="2" borderId="11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6" fillId="2" borderId="45" xfId="0" applyFont="1" applyFill="1" applyBorder="1" applyAlignment="1" applyProtection="1">
      <alignment horizontal="center" vertical="center"/>
      <protection hidden="1"/>
    </xf>
    <xf numFmtId="0" fontId="26" fillId="2" borderId="46" xfId="0" applyFont="1" applyFill="1" applyBorder="1" applyAlignment="1" applyProtection="1">
      <alignment horizontal="center" vertical="center"/>
      <protection hidden="1"/>
    </xf>
    <xf numFmtId="0" fontId="34" fillId="0" borderId="46" xfId="0" applyFont="1" applyBorder="1" applyAlignment="1" applyProtection="1">
      <alignment horizontal="center" vertical="center"/>
      <protection locked="0"/>
    </xf>
    <xf numFmtId="0" fontId="4" fillId="0" borderId="64" xfId="0" applyFont="1" applyBorder="1" applyAlignment="1">
      <alignment horizontal="center" vertical="center"/>
    </xf>
    <xf numFmtId="0" fontId="4" fillId="0" borderId="44" xfId="0" applyFont="1" applyBorder="1" applyAlignment="1">
      <alignment horizontal="center" vertical="center"/>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8" fillId="0" borderId="46" xfId="0" applyFont="1" applyBorder="1" applyAlignment="1" applyProtection="1">
      <alignment horizontal="center" vertical="center"/>
      <protection hidden="1"/>
    </xf>
    <xf numFmtId="0" fontId="4" fillId="0" borderId="4" xfId="0" applyFont="1" applyBorder="1" applyAlignment="1">
      <alignment horizontal="center" vertical="center"/>
    </xf>
    <xf numFmtId="0" fontId="4" fillId="0" borderId="65"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9" fillId="2" borderId="0" xfId="0" applyFont="1" applyFill="1" applyAlignment="1" applyProtection="1">
      <alignment horizontal="left"/>
      <protection hidden="1"/>
    </xf>
    <xf numFmtId="0" fontId="22" fillId="2" borderId="0" xfId="0" applyFont="1" applyFill="1" applyAlignment="1" applyProtection="1">
      <alignment horizontal="left"/>
      <protection hidden="1"/>
    </xf>
    <xf numFmtId="56" fontId="28" fillId="2" borderId="1" xfId="0" applyNumberFormat="1"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0" fontId="4" fillId="2" borderId="64" xfId="0" applyFont="1" applyFill="1" applyBorder="1" applyAlignment="1" applyProtection="1">
      <alignment horizontal="center" vertical="center"/>
      <protection hidden="1"/>
    </xf>
    <xf numFmtId="0" fontId="4" fillId="2" borderId="44" xfId="0" applyFont="1" applyFill="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4" fillId="7" borderId="32" xfId="0" applyFont="1" applyFill="1" applyBorder="1" applyAlignment="1" applyProtection="1">
      <alignment horizontal="center" vertical="center"/>
      <protection hidden="1"/>
    </xf>
    <xf numFmtId="0" fontId="4" fillId="7" borderId="34" xfId="0" applyFont="1" applyFill="1" applyBorder="1" applyAlignment="1" applyProtection="1">
      <alignment horizontal="center" vertical="center"/>
      <protection hidden="1"/>
    </xf>
    <xf numFmtId="0" fontId="4" fillId="7" borderId="6" xfId="0" applyFont="1" applyFill="1" applyBorder="1" applyAlignment="1" applyProtection="1">
      <alignment horizontal="center" vertical="center"/>
      <protection hidden="1"/>
    </xf>
    <xf numFmtId="0" fontId="4" fillId="7" borderId="38" xfId="0" applyFont="1" applyFill="1" applyBorder="1" applyAlignment="1" applyProtection="1">
      <alignment horizontal="center" vertical="center"/>
      <protection hidden="1"/>
    </xf>
    <xf numFmtId="0" fontId="4" fillId="2" borderId="106" xfId="0" applyFont="1" applyFill="1" applyBorder="1" applyAlignment="1" applyProtection="1">
      <alignment horizontal="center" vertical="center"/>
      <protection hidden="1"/>
    </xf>
    <xf numFmtId="0" fontId="4" fillId="2" borderId="107"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7" borderId="106" xfId="0" applyFont="1" applyFill="1" applyBorder="1" applyAlignment="1" applyProtection="1">
      <alignment horizontal="center" vertical="center"/>
      <protection hidden="1"/>
    </xf>
    <xf numFmtId="0" fontId="4" fillId="7" borderId="107" xfId="0" applyFont="1" applyFill="1" applyBorder="1" applyAlignment="1" applyProtection="1">
      <alignment horizontal="center" vertical="center"/>
      <protection hidden="1"/>
    </xf>
    <xf numFmtId="0" fontId="4" fillId="7" borderId="32" xfId="0" applyFont="1" applyFill="1" applyBorder="1" applyAlignment="1" applyProtection="1">
      <alignment horizontal="center" vertical="center" wrapText="1"/>
      <protection hidden="1"/>
    </xf>
    <xf numFmtId="0" fontId="4" fillId="7" borderId="64" xfId="0" applyFont="1" applyFill="1" applyBorder="1" applyAlignment="1" applyProtection="1">
      <alignment horizontal="center" vertical="center"/>
      <protection hidden="1"/>
    </xf>
    <xf numFmtId="0" fontId="4" fillId="7" borderId="44" xfId="0" applyFont="1" applyFill="1" applyBorder="1" applyAlignment="1" applyProtection="1">
      <alignment horizontal="center" vertical="center"/>
      <protection hidden="1"/>
    </xf>
    <xf numFmtId="0" fontId="34" fillId="2" borderId="37" xfId="0" applyFont="1" applyFill="1" applyBorder="1" applyAlignment="1" applyProtection="1">
      <alignment horizontal="center" vertical="center"/>
      <protection hidden="1"/>
    </xf>
    <xf numFmtId="0" fontId="20" fillId="2" borderId="32" xfId="0" applyFont="1" applyFill="1" applyBorder="1" applyAlignment="1" applyProtection="1">
      <alignment horizontal="center" vertical="center"/>
      <protection hidden="1"/>
    </xf>
    <xf numFmtId="0" fontId="20" fillId="2" borderId="34"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8" xfId="0" applyFont="1" applyFill="1" applyBorder="1" applyAlignment="1" applyProtection="1">
      <alignment horizontal="center" vertical="center"/>
      <protection hidden="1"/>
    </xf>
    <xf numFmtId="0" fontId="21" fillId="2" borderId="6" xfId="0" applyFont="1" applyFill="1" applyBorder="1" applyAlignment="1" applyProtection="1">
      <alignment horizontal="center" vertical="center"/>
      <protection hidden="1"/>
    </xf>
    <xf numFmtId="0" fontId="21" fillId="2" borderId="38" xfId="0" applyFont="1" applyFill="1" applyBorder="1" applyAlignment="1" applyProtection="1">
      <alignment horizontal="center" vertical="center"/>
      <protection hidden="1"/>
    </xf>
    <xf numFmtId="0" fontId="19" fillId="2" borderId="64" xfId="0" applyFont="1" applyFill="1" applyBorder="1" applyAlignment="1" applyProtection="1">
      <alignment horizontal="center" vertical="center"/>
      <protection hidden="1"/>
    </xf>
    <xf numFmtId="0" fontId="19" fillId="2" borderId="44"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hidden="1"/>
    </xf>
    <xf numFmtId="0" fontId="4" fillId="2" borderId="68" xfId="0" applyFont="1" applyFill="1" applyBorder="1" applyAlignment="1" applyProtection="1">
      <alignment horizontal="center" vertical="center"/>
      <protection hidden="1"/>
    </xf>
    <xf numFmtId="0" fontId="4" fillId="2" borderId="69" xfId="0" applyFont="1" applyFill="1" applyBorder="1" applyAlignment="1" applyProtection="1">
      <alignment horizontal="left" vertical="center" indent="1"/>
      <protection hidden="1"/>
    </xf>
    <xf numFmtId="0" fontId="4" fillId="2" borderId="70" xfId="0" applyFont="1" applyFill="1" applyBorder="1" applyAlignment="1" applyProtection="1">
      <alignment horizontal="left" vertical="center" indent="1"/>
      <protection hidden="1"/>
    </xf>
    <xf numFmtId="0" fontId="4" fillId="2" borderId="71" xfId="0" applyFont="1" applyFill="1" applyBorder="1" applyAlignment="1" applyProtection="1">
      <alignment horizontal="left" vertical="center" indent="1"/>
      <protection hidden="1"/>
    </xf>
    <xf numFmtId="0" fontId="4" fillId="2" borderId="72" xfId="0" applyFont="1" applyFill="1" applyBorder="1" applyAlignment="1" applyProtection="1">
      <alignment horizontal="left" vertical="center" indent="1"/>
      <protection hidden="1"/>
    </xf>
    <xf numFmtId="0" fontId="4" fillId="2" borderId="73" xfId="0" applyFont="1" applyFill="1" applyBorder="1" applyAlignment="1" applyProtection="1">
      <alignment horizontal="left" vertical="center" indent="1"/>
      <protection hidden="1"/>
    </xf>
    <xf numFmtId="0" fontId="4" fillId="2" borderId="74" xfId="0" applyFont="1" applyFill="1" applyBorder="1" applyAlignment="1" applyProtection="1">
      <alignment horizontal="left" vertical="center" indent="1"/>
      <protection hidden="1"/>
    </xf>
    <xf numFmtId="0" fontId="4" fillId="2" borderId="75" xfId="0" applyFont="1" applyFill="1" applyBorder="1" applyAlignment="1" applyProtection="1">
      <alignment horizontal="left" vertical="center" indent="1"/>
      <protection hidden="1"/>
    </xf>
    <xf numFmtId="0" fontId="4" fillId="2" borderId="76" xfId="0" applyFont="1" applyFill="1" applyBorder="1" applyAlignment="1" applyProtection="1">
      <alignment horizontal="left" vertical="center" indent="1"/>
      <protection hidden="1"/>
    </xf>
    <xf numFmtId="3" fontId="4" fillId="2" borderId="77" xfId="0" applyNumberFormat="1" applyFont="1" applyFill="1" applyBorder="1" applyAlignment="1" applyProtection="1">
      <alignment horizontal="center" vertical="center"/>
      <protection hidden="1"/>
    </xf>
    <xf numFmtId="3" fontId="4" fillId="2" borderId="78" xfId="0" applyNumberFormat="1" applyFont="1" applyFill="1" applyBorder="1" applyAlignment="1" applyProtection="1">
      <alignment horizontal="center" vertical="center"/>
      <protection hidden="1"/>
    </xf>
    <xf numFmtId="3" fontId="4" fillId="2" borderId="82" xfId="0" applyNumberFormat="1" applyFont="1" applyFill="1" applyBorder="1" applyAlignment="1" applyProtection="1">
      <alignment horizontal="center" vertical="center"/>
      <protection hidden="1"/>
    </xf>
    <xf numFmtId="0" fontId="4" fillId="2" borderId="83" xfId="0" applyFont="1" applyFill="1" applyBorder="1" applyAlignment="1" applyProtection="1">
      <alignment horizontal="left" vertical="center" indent="1"/>
      <protection hidden="1"/>
    </xf>
    <xf numFmtId="0" fontId="4" fillId="2" borderId="84" xfId="0" applyFont="1" applyFill="1" applyBorder="1" applyAlignment="1" applyProtection="1">
      <alignment horizontal="left" vertical="center" indent="1"/>
      <protection hidden="1"/>
    </xf>
    <xf numFmtId="0" fontId="4" fillId="2" borderId="79" xfId="0" applyFont="1" applyFill="1" applyBorder="1" applyAlignment="1" applyProtection="1">
      <alignment horizontal="center" vertical="center"/>
      <protection hidden="1"/>
    </xf>
    <xf numFmtId="0" fontId="4" fillId="2" borderId="80" xfId="0" applyFont="1" applyFill="1" applyBorder="1" applyAlignment="1" applyProtection="1">
      <alignment horizontal="center" vertical="center"/>
      <protection hidden="1"/>
    </xf>
    <xf numFmtId="0" fontId="4" fillId="2" borderId="81" xfId="0" applyFont="1" applyFill="1" applyBorder="1" applyAlignment="1" applyProtection="1">
      <alignment horizontal="left" vertical="center" indent="1"/>
      <protection hidden="1"/>
    </xf>
    <xf numFmtId="0" fontId="4" fillId="2" borderId="19" xfId="0" applyFont="1" applyFill="1" applyBorder="1" applyAlignment="1" applyProtection="1">
      <alignment horizontal="left" vertical="center" indent="1"/>
      <protection hidden="1"/>
    </xf>
    <xf numFmtId="0" fontId="4" fillId="2" borderId="93" xfId="0" applyFont="1" applyFill="1" applyBorder="1" applyAlignment="1" applyProtection="1">
      <alignment horizontal="center" vertical="center"/>
      <protection hidden="1"/>
    </xf>
    <xf numFmtId="0" fontId="4" fillId="2" borderId="64" xfId="0" applyFont="1" applyFill="1" applyBorder="1" applyAlignment="1" applyProtection="1">
      <alignment horizontal="left" vertical="center" indent="1"/>
      <protection hidden="1"/>
    </xf>
    <xf numFmtId="0" fontId="4" fillId="2" borderId="32" xfId="0" applyFont="1" applyFill="1" applyBorder="1" applyAlignment="1" applyProtection="1">
      <alignment horizontal="left" vertical="center" indent="1"/>
      <protection hidden="1"/>
    </xf>
    <xf numFmtId="0" fontId="4" fillId="2" borderId="94" xfId="0" applyFont="1" applyFill="1" applyBorder="1" applyAlignment="1" applyProtection="1">
      <alignment horizontal="left" vertical="center" indent="1"/>
      <protection hidden="1"/>
    </xf>
    <xf numFmtId="0" fontId="4" fillId="2" borderId="95" xfId="0" applyFont="1" applyFill="1" applyBorder="1" applyAlignment="1" applyProtection="1">
      <alignment horizontal="left" vertical="center" indent="1"/>
      <protection hidden="1"/>
    </xf>
    <xf numFmtId="0" fontId="4" fillId="2" borderId="96" xfId="0" applyFont="1" applyFill="1" applyBorder="1" applyAlignment="1" applyProtection="1">
      <alignment horizontal="left" vertical="center" indent="1"/>
      <protection hidden="1"/>
    </xf>
    <xf numFmtId="0" fontId="4" fillId="2" borderId="97" xfId="0" applyFont="1" applyFill="1" applyBorder="1" applyAlignment="1" applyProtection="1">
      <alignment horizontal="left" vertical="center" indent="1"/>
      <protection hidden="1"/>
    </xf>
    <xf numFmtId="0" fontId="4" fillId="2" borderId="4"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3" fontId="4" fillId="2" borderId="85" xfId="0" applyNumberFormat="1" applyFont="1" applyFill="1" applyBorder="1" applyAlignment="1" applyProtection="1">
      <alignment horizontal="center" vertical="center"/>
      <protection hidden="1"/>
    </xf>
    <xf numFmtId="0" fontId="4" fillId="2" borderId="88" xfId="0" applyFont="1" applyFill="1" applyBorder="1" applyAlignment="1" applyProtection="1">
      <alignment horizontal="center"/>
      <protection hidden="1"/>
    </xf>
    <xf numFmtId="0" fontId="4" fillId="2" borderId="89" xfId="0" applyFont="1" applyFill="1" applyBorder="1" applyAlignment="1" applyProtection="1">
      <alignment horizontal="center"/>
      <protection hidden="1"/>
    </xf>
    <xf numFmtId="0" fontId="4" fillId="2" borderId="90" xfId="0" applyFont="1" applyFill="1" applyBorder="1" applyAlignment="1" applyProtection="1">
      <alignment horizontal="center"/>
      <protection hidden="1"/>
    </xf>
    <xf numFmtId="0" fontId="4" fillId="2" borderId="91" xfId="0" applyFont="1" applyFill="1" applyBorder="1" applyAlignment="1" applyProtection="1">
      <alignment horizontal="center"/>
      <protection hidden="1"/>
    </xf>
    <xf numFmtId="0" fontId="4" fillId="2" borderId="86" xfId="0" applyFont="1" applyFill="1" applyBorder="1" applyAlignment="1" applyProtection="1">
      <alignment horizontal="center" vertical="center"/>
      <protection hidden="1"/>
    </xf>
    <xf numFmtId="0" fontId="4" fillId="2" borderId="87" xfId="0" applyFont="1" applyFill="1" applyBorder="1" applyAlignment="1" applyProtection="1">
      <alignment horizontal="center" vertical="center"/>
      <protection hidden="1"/>
    </xf>
    <xf numFmtId="0" fontId="8" fillId="2" borderId="25" xfId="0" applyFont="1" applyFill="1" applyBorder="1" applyAlignment="1" applyProtection="1">
      <alignment horizontal="center" vertical="center"/>
      <protection locked="0"/>
    </xf>
    <xf numFmtId="0" fontId="8" fillId="2" borderId="92" xfId="0" applyFont="1" applyFill="1" applyBorder="1" applyAlignment="1" applyProtection="1">
      <alignment horizontal="center" vertical="center"/>
      <protection locked="0"/>
    </xf>
    <xf numFmtId="41" fontId="37" fillId="5" borderId="33" xfId="3" applyFont="1" applyFill="1" applyBorder="1" applyAlignment="1" applyProtection="1">
      <alignment horizontal="center" vertical="center"/>
      <protection hidden="1"/>
    </xf>
    <xf numFmtId="41" fontId="37" fillId="5" borderId="37" xfId="3" applyFont="1" applyFill="1" applyBorder="1" applyAlignment="1" applyProtection="1">
      <alignment horizontal="center" vertical="center"/>
      <protection hidden="1"/>
    </xf>
    <xf numFmtId="0" fontId="4" fillId="2" borderId="32"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37" xfId="0" applyFont="1" applyFill="1" applyBorder="1" applyAlignment="1" applyProtection="1">
      <alignment horizontal="center" vertical="center"/>
      <protection hidden="1"/>
    </xf>
    <xf numFmtId="0" fontId="4" fillId="2" borderId="38"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66" xfId="0" applyFont="1" applyFill="1" applyBorder="1" applyAlignment="1" applyProtection="1">
      <alignment horizontal="center" vertical="center"/>
      <protection hidden="1"/>
    </xf>
    <xf numFmtId="0" fontId="4" fillId="2" borderId="0" xfId="0" applyFont="1" applyFill="1" applyAlignment="1" applyProtection="1">
      <alignment horizontal="left" vertical="top" wrapText="1"/>
      <protection hidden="1"/>
    </xf>
    <xf numFmtId="0" fontId="9" fillId="10" borderId="99" xfId="3" applyNumberFormat="1" applyFont="1" applyFill="1" applyBorder="1" applyAlignment="1" applyProtection="1">
      <alignment horizontal="center" vertical="center"/>
      <protection hidden="1"/>
    </xf>
    <xf numFmtId="0" fontId="9" fillId="10" borderId="29" xfId="3" applyNumberFormat="1" applyFont="1" applyFill="1" applyBorder="1" applyAlignment="1" applyProtection="1">
      <alignment horizontal="center" vertical="center"/>
      <protection hidden="1"/>
    </xf>
    <xf numFmtId="0" fontId="11" fillId="2" borderId="100" xfId="0" applyFont="1" applyFill="1" applyBorder="1" applyAlignment="1" applyProtection="1">
      <alignment vertical="center"/>
      <protection hidden="1"/>
    </xf>
    <xf numFmtId="0" fontId="11" fillId="2" borderId="101" xfId="0" applyFont="1" applyFill="1" applyBorder="1" applyAlignment="1" applyProtection="1">
      <alignment vertical="center"/>
      <protection hidden="1"/>
    </xf>
    <xf numFmtId="0" fontId="11" fillId="2" borderId="22" xfId="0" applyFont="1" applyFill="1" applyBorder="1" applyAlignment="1" applyProtection="1">
      <alignment vertical="center"/>
      <protection hidden="1"/>
    </xf>
    <xf numFmtId="0" fontId="11" fillId="2" borderId="98" xfId="0" applyFont="1" applyFill="1" applyBorder="1" applyAlignment="1" applyProtection="1">
      <alignment vertical="center"/>
      <protection hidden="1"/>
    </xf>
    <xf numFmtId="0" fontId="11" fillId="2" borderId="28" xfId="0" applyFont="1" applyFill="1" applyBorder="1" applyAlignment="1" applyProtection="1">
      <alignment horizontal="center" vertical="center" shrinkToFit="1"/>
      <protection hidden="1"/>
    </xf>
    <xf numFmtId="0" fontId="11" fillId="2" borderId="31" xfId="0" applyFont="1" applyFill="1" applyBorder="1" applyAlignment="1" applyProtection="1">
      <alignment horizontal="right" vertical="center"/>
      <protection hidden="1"/>
    </xf>
    <xf numFmtId="0" fontId="11" fillId="2" borderId="28" xfId="0" applyFont="1" applyFill="1" applyBorder="1" applyAlignment="1" applyProtection="1">
      <alignment horizontal="right" vertical="center"/>
      <protection hidden="1"/>
    </xf>
    <xf numFmtId="0" fontId="11" fillId="2" borderId="105" xfId="0" applyFont="1" applyFill="1" applyBorder="1" applyAlignment="1" applyProtection="1">
      <alignment horizontal="right" vertical="center"/>
      <protection hidden="1"/>
    </xf>
    <xf numFmtId="0" fontId="11" fillId="2" borderId="31" xfId="0" applyFont="1" applyFill="1" applyBorder="1" applyAlignment="1" applyProtection="1">
      <alignment horizontal="center" vertical="center"/>
      <protection hidden="1"/>
    </xf>
    <xf numFmtId="0" fontId="11" fillId="2" borderId="28" xfId="0" applyFont="1" applyFill="1" applyBorder="1" applyAlignment="1" applyProtection="1">
      <alignment horizontal="center" vertical="center"/>
      <protection hidden="1"/>
    </xf>
    <xf numFmtId="0" fontId="11" fillId="2" borderId="105" xfId="0" applyFont="1" applyFill="1" applyBorder="1" applyAlignment="1" applyProtection="1">
      <alignment horizontal="center" vertical="center"/>
      <protection hidden="1"/>
    </xf>
    <xf numFmtId="0" fontId="9" fillId="10" borderId="99" xfId="0" applyFont="1" applyFill="1" applyBorder="1" applyAlignment="1" applyProtection="1">
      <alignment horizontal="center" vertical="center"/>
      <protection hidden="1"/>
    </xf>
    <xf numFmtId="0" fontId="9" fillId="10" borderId="29" xfId="0" applyFont="1" applyFill="1" applyBorder="1" applyAlignment="1" applyProtection="1">
      <alignment horizontal="center" vertical="center"/>
      <protection hidden="1"/>
    </xf>
    <xf numFmtId="0" fontId="13" fillId="2" borderId="0" xfId="0" applyFont="1" applyFill="1" applyAlignment="1" applyProtection="1">
      <alignment horizontal="left"/>
      <protection hidden="1"/>
    </xf>
    <xf numFmtId="0" fontId="56" fillId="2" borderId="137" xfId="0" applyFont="1" applyFill="1" applyBorder="1" applyAlignment="1" applyProtection="1">
      <alignment horizontal="center" vertical="center"/>
      <protection hidden="1"/>
    </xf>
    <xf numFmtId="0" fontId="56" fillId="2" borderId="138" xfId="0" applyFont="1" applyFill="1" applyBorder="1" applyAlignment="1" applyProtection="1">
      <alignment horizontal="center" vertical="center"/>
      <protection hidden="1"/>
    </xf>
    <xf numFmtId="0" fontId="56" fillId="2" borderId="140" xfId="0" applyFont="1" applyFill="1" applyBorder="1" applyAlignment="1" applyProtection="1">
      <alignment horizontal="center" vertical="center"/>
      <protection hidden="1"/>
    </xf>
    <xf numFmtId="0" fontId="56" fillId="2" borderId="141" xfId="0" applyFont="1" applyFill="1" applyBorder="1" applyAlignment="1" applyProtection="1">
      <alignment horizontal="center" vertical="center"/>
      <protection hidden="1"/>
    </xf>
    <xf numFmtId="0" fontId="11" fillId="2" borderId="31" xfId="0" applyFont="1" applyFill="1" applyBorder="1" applyAlignment="1" applyProtection="1">
      <alignment horizontal="center" vertical="center" wrapText="1"/>
      <protection hidden="1"/>
    </xf>
    <xf numFmtId="0" fontId="11" fillId="2" borderId="105" xfId="0" applyFont="1" applyFill="1" applyBorder="1" applyAlignment="1" applyProtection="1">
      <alignment horizontal="center" vertical="center" wrapText="1"/>
      <protection hidden="1"/>
    </xf>
    <xf numFmtId="0" fontId="34" fillId="2" borderId="0" xfId="0" applyFont="1" applyFill="1" applyAlignment="1" applyProtection="1">
      <alignment horizontal="center" vertical="center"/>
      <protection hidden="1"/>
    </xf>
    <xf numFmtId="0" fontId="44" fillId="2" borderId="0" xfId="0" applyFont="1" applyFill="1" applyAlignment="1" applyProtection="1">
      <alignment horizontal="center" vertical="center"/>
      <protection hidden="1"/>
    </xf>
    <xf numFmtId="0" fontId="11" fillId="2" borderId="102" xfId="0" applyFont="1" applyFill="1" applyBorder="1" applyAlignment="1" applyProtection="1">
      <alignment horizontal="center" vertical="center"/>
      <protection hidden="1"/>
    </xf>
    <xf numFmtId="0" fontId="11" fillId="2" borderId="103" xfId="0" applyFont="1" applyFill="1" applyBorder="1" applyAlignment="1" applyProtection="1">
      <alignment horizontal="center" vertical="center"/>
      <protection hidden="1"/>
    </xf>
    <xf numFmtId="0" fontId="11" fillId="2" borderId="64" xfId="0" applyFont="1" applyFill="1" applyBorder="1" applyAlignment="1" applyProtection="1">
      <alignment horizontal="center" vertical="center" textRotation="255"/>
      <protection hidden="1"/>
    </xf>
    <xf numFmtId="0" fontId="11" fillId="2" borderId="43" xfId="0" applyFont="1" applyFill="1" applyBorder="1" applyAlignment="1" applyProtection="1">
      <alignment horizontal="center" vertical="center" textRotation="255"/>
      <protection hidden="1"/>
    </xf>
    <xf numFmtId="0" fontId="11" fillId="2" borderId="44" xfId="0" applyFont="1" applyFill="1" applyBorder="1" applyAlignment="1" applyProtection="1">
      <alignment horizontal="center" vertical="center" textRotation="255"/>
      <protection hidden="1"/>
    </xf>
    <xf numFmtId="0" fontId="11" fillId="2" borderId="17" xfId="0" applyFont="1" applyFill="1" applyBorder="1" applyAlignment="1" applyProtection="1">
      <alignment horizontal="center" vertical="center"/>
      <protection hidden="1"/>
    </xf>
    <xf numFmtId="0" fontId="11" fillId="2" borderId="104" xfId="0" applyFont="1" applyFill="1" applyBorder="1" applyAlignment="1" applyProtection="1">
      <alignment horizontal="center" vertical="center"/>
      <protection hidden="1"/>
    </xf>
    <xf numFmtId="0" fontId="11" fillId="2" borderId="39" xfId="0" applyFont="1" applyFill="1" applyBorder="1" applyAlignment="1" applyProtection="1">
      <alignment vertical="center"/>
      <protection hidden="1"/>
    </xf>
    <xf numFmtId="0" fontId="11" fillId="2" borderId="84" xfId="0" applyFont="1" applyFill="1" applyBorder="1" applyAlignment="1" applyProtection="1">
      <alignment vertical="center"/>
      <protection hidden="1"/>
    </xf>
    <xf numFmtId="179" fontId="27" fillId="2" borderId="0" xfId="0" applyNumberFormat="1" applyFont="1" applyFill="1" applyAlignment="1" applyProtection="1">
      <alignment horizontal="center" vertical="center"/>
      <protection hidden="1"/>
    </xf>
    <xf numFmtId="0" fontId="23" fillId="2" borderId="114" xfId="0" applyFont="1" applyFill="1" applyBorder="1" applyAlignment="1" applyProtection="1">
      <alignment horizontal="center" vertical="center"/>
      <protection hidden="1"/>
    </xf>
    <xf numFmtId="0" fontId="23" fillId="2" borderId="115" xfId="0" applyFont="1" applyFill="1" applyBorder="1" applyAlignment="1" applyProtection="1">
      <alignment horizontal="center" vertical="center"/>
      <protection hidden="1"/>
    </xf>
    <xf numFmtId="0" fontId="23" fillId="2" borderId="116" xfId="0" applyFont="1" applyFill="1" applyBorder="1" applyAlignment="1" applyProtection="1">
      <alignment horizontal="center" vertical="center"/>
      <protection hidden="1"/>
    </xf>
    <xf numFmtId="0" fontId="41" fillId="2" borderId="121" xfId="0" applyFont="1" applyFill="1" applyBorder="1" applyAlignment="1" applyProtection="1">
      <alignment horizontal="center" vertical="center"/>
      <protection locked="0"/>
    </xf>
    <xf numFmtId="0" fontId="41" fillId="2" borderId="122" xfId="0" applyFont="1" applyFill="1" applyBorder="1" applyAlignment="1" applyProtection="1">
      <alignment horizontal="center" vertical="center"/>
      <protection locked="0"/>
    </xf>
    <xf numFmtId="0" fontId="41" fillId="2" borderId="119" xfId="0" applyFont="1" applyFill="1" applyBorder="1" applyAlignment="1" applyProtection="1">
      <alignment horizontal="center" vertical="center"/>
      <protection locked="0"/>
    </xf>
    <xf numFmtId="0" fontId="41" fillId="2" borderId="1" xfId="0" applyFont="1" applyFill="1" applyBorder="1" applyAlignment="1" applyProtection="1">
      <alignment horizontal="center" vertical="center"/>
      <protection locked="0"/>
    </xf>
    <xf numFmtId="0" fontId="41" fillId="2" borderId="123" xfId="0" applyFont="1" applyFill="1" applyBorder="1" applyAlignment="1" applyProtection="1">
      <alignment horizontal="center" vertical="center"/>
      <protection locked="0"/>
    </xf>
    <xf numFmtId="0" fontId="41" fillId="2" borderId="120" xfId="0" applyFont="1" applyFill="1" applyBorder="1" applyAlignment="1" applyProtection="1">
      <alignment horizontal="center" vertical="center"/>
      <protection locked="0"/>
    </xf>
    <xf numFmtId="0" fontId="39" fillId="2" borderId="114" xfId="0" applyFont="1" applyFill="1" applyBorder="1" applyAlignment="1" applyProtection="1">
      <alignment horizontal="center" vertical="center"/>
      <protection hidden="1"/>
    </xf>
    <xf numFmtId="0" fontId="39" fillId="2" borderId="115" xfId="0" applyFont="1" applyFill="1" applyBorder="1" applyAlignment="1" applyProtection="1">
      <alignment horizontal="center" vertical="center"/>
      <protection hidden="1"/>
    </xf>
    <xf numFmtId="0" fontId="23" fillId="2" borderId="115" xfId="0" applyFont="1" applyFill="1" applyBorder="1" applyAlignment="1" applyProtection="1">
      <alignment horizontal="center"/>
      <protection hidden="1"/>
    </xf>
    <xf numFmtId="0" fontId="23" fillId="2" borderId="116" xfId="0" applyFont="1" applyFill="1" applyBorder="1" applyAlignment="1" applyProtection="1">
      <alignment horizontal="center"/>
      <protection hidden="1"/>
    </xf>
    <xf numFmtId="0" fontId="40" fillId="2" borderId="117" xfId="0" applyFont="1" applyFill="1" applyBorder="1" applyAlignment="1" applyProtection="1">
      <alignment horizontal="center" vertical="center"/>
      <protection locked="0"/>
    </xf>
    <xf numFmtId="0" fontId="40" fillId="2" borderId="44" xfId="0" applyFont="1" applyFill="1" applyBorder="1" applyAlignment="1" applyProtection="1">
      <alignment horizontal="center" vertical="center"/>
      <protection locked="0"/>
    </xf>
    <xf numFmtId="0" fontId="40" fillId="2" borderId="119" xfId="0" applyFont="1" applyFill="1" applyBorder="1" applyAlignment="1" applyProtection="1">
      <alignment horizontal="center" vertical="center"/>
      <protection locked="0"/>
    </xf>
    <xf numFmtId="0" fontId="40" fillId="2" borderId="1" xfId="0" applyFont="1" applyFill="1" applyBorder="1" applyAlignment="1" applyProtection="1">
      <alignment horizontal="center" vertical="center"/>
      <protection locked="0"/>
    </xf>
    <xf numFmtId="0" fontId="40" fillId="2" borderId="93" xfId="0" applyFont="1" applyFill="1" applyBorder="1" applyAlignment="1" applyProtection="1">
      <alignment horizontal="center" vertical="center"/>
      <protection locked="0"/>
    </xf>
    <xf numFmtId="0" fontId="40" fillId="2" borderId="64"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protection locked="0"/>
    </xf>
    <xf numFmtId="0" fontId="23" fillId="2" borderId="1" xfId="0" applyFont="1" applyFill="1" applyBorder="1" applyAlignment="1" applyProtection="1">
      <alignment horizontal="center"/>
      <protection locked="0"/>
    </xf>
    <xf numFmtId="0" fontId="23" fillId="2" borderId="64" xfId="0" applyFont="1" applyFill="1" applyBorder="1" applyAlignment="1" applyProtection="1">
      <alignment horizontal="center"/>
      <protection locked="0"/>
    </xf>
    <xf numFmtId="0" fontId="23" fillId="2" borderId="118" xfId="0" applyFont="1" applyFill="1" applyBorder="1" applyAlignment="1" applyProtection="1">
      <alignment horizontal="center"/>
      <protection locked="0"/>
    </xf>
    <xf numFmtId="0" fontId="23" fillId="2" borderId="120" xfId="0" applyFont="1" applyFill="1" applyBorder="1" applyAlignment="1" applyProtection="1">
      <alignment horizontal="center"/>
      <protection locked="0"/>
    </xf>
    <xf numFmtId="0" fontId="23" fillId="2" borderId="113" xfId="0" applyFont="1" applyFill="1" applyBorder="1" applyAlignment="1" applyProtection="1">
      <alignment horizontal="center"/>
      <protection locked="0"/>
    </xf>
    <xf numFmtId="0" fontId="23" fillId="2" borderId="130" xfId="0" applyFont="1" applyFill="1" applyBorder="1" applyAlignment="1" applyProtection="1">
      <alignment horizontal="center" vertical="center"/>
      <protection hidden="1"/>
    </xf>
    <xf numFmtId="0" fontId="23" fillId="2" borderId="131" xfId="0" applyFont="1" applyFill="1" applyBorder="1" applyAlignment="1" applyProtection="1">
      <alignment horizontal="center" vertical="center"/>
      <protection hidden="1"/>
    </xf>
    <xf numFmtId="0" fontId="23" fillId="2" borderId="132" xfId="0" applyFont="1" applyFill="1" applyBorder="1" applyAlignment="1" applyProtection="1">
      <alignment horizontal="center" vertical="center"/>
      <protection hidden="1"/>
    </xf>
    <xf numFmtId="0" fontId="41" fillId="2" borderId="42" xfId="0" applyFont="1" applyFill="1" applyBorder="1" applyAlignment="1" applyProtection="1">
      <alignment horizontal="center" vertical="center"/>
      <protection locked="0"/>
    </xf>
    <xf numFmtId="0" fontId="41" fillId="2" borderId="0" xfId="0" applyFont="1" applyFill="1" applyAlignment="1" applyProtection="1">
      <alignment horizontal="center" vertical="center"/>
      <protection locked="0"/>
    </xf>
    <xf numFmtId="0" fontId="41" fillId="2" borderId="36" xfId="0" applyFont="1" applyFill="1" applyBorder="1" applyAlignment="1" applyProtection="1">
      <alignment horizontal="center" vertical="center"/>
      <protection locked="0"/>
    </xf>
    <xf numFmtId="0" fontId="41" fillId="2" borderId="126" xfId="0" applyFont="1" applyFill="1" applyBorder="1" applyAlignment="1" applyProtection="1">
      <alignment horizontal="center" vertical="center"/>
      <protection locked="0"/>
    </xf>
    <xf numFmtId="0" fontId="41" fillId="2" borderId="127" xfId="0" applyFont="1" applyFill="1" applyBorder="1" applyAlignment="1" applyProtection="1">
      <alignment horizontal="center" vertical="center"/>
      <protection locked="0"/>
    </xf>
    <xf numFmtId="0" fontId="41" fillId="2" borderId="128" xfId="0" applyFont="1" applyFill="1" applyBorder="1" applyAlignment="1" applyProtection="1">
      <alignment horizontal="center" vertical="center"/>
      <protection locked="0"/>
    </xf>
    <xf numFmtId="0" fontId="41" fillId="2" borderId="44" xfId="0" applyFont="1" applyFill="1" applyBorder="1" applyAlignment="1" applyProtection="1">
      <alignment horizontal="center" vertical="center"/>
      <protection locked="0"/>
    </xf>
    <xf numFmtId="0" fontId="41" fillId="2" borderId="118" xfId="0" applyFont="1" applyFill="1" applyBorder="1" applyAlignment="1" applyProtection="1">
      <alignment horizontal="center" vertical="center"/>
      <protection locked="0"/>
    </xf>
    <xf numFmtId="0" fontId="41" fillId="2" borderId="13" xfId="0" applyFont="1" applyFill="1" applyBorder="1" applyAlignment="1" applyProtection="1">
      <alignment horizontal="center" vertical="center"/>
      <protection locked="0"/>
    </xf>
    <xf numFmtId="0" fontId="41" fillId="2" borderId="14" xfId="0" applyFont="1" applyFill="1" applyBorder="1" applyAlignment="1" applyProtection="1">
      <alignment horizontal="center" vertical="center"/>
      <protection locked="0"/>
    </xf>
    <xf numFmtId="0" fontId="35" fillId="2" borderId="127" xfId="0" applyFont="1" applyFill="1" applyBorder="1" applyAlignment="1" applyProtection="1">
      <alignment horizontal="center" vertical="center"/>
      <protection hidden="1"/>
    </xf>
    <xf numFmtId="0" fontId="42" fillId="2" borderId="42" xfId="0" applyFont="1" applyFill="1" applyBorder="1" applyAlignment="1" applyProtection="1">
      <alignment horizontal="center" vertical="center" wrapText="1"/>
      <protection hidden="1"/>
    </xf>
    <xf numFmtId="0" fontId="42" fillId="2" borderId="0" xfId="0" applyFont="1" applyFill="1" applyAlignment="1" applyProtection="1">
      <alignment horizontal="center" vertical="center"/>
      <protection hidden="1"/>
    </xf>
    <xf numFmtId="0" fontId="42" fillId="2" borderId="42" xfId="0" applyFont="1" applyFill="1" applyBorder="1" applyAlignment="1" applyProtection="1">
      <alignment horizontal="center" vertical="center"/>
      <protection hidden="1"/>
    </xf>
    <xf numFmtId="0" fontId="42" fillId="2" borderId="126" xfId="0" applyFont="1" applyFill="1" applyBorder="1" applyAlignment="1" applyProtection="1">
      <alignment horizontal="center" vertical="center"/>
      <protection hidden="1"/>
    </xf>
    <xf numFmtId="0" fontId="42" fillId="2" borderId="127" xfId="0" applyFont="1" applyFill="1" applyBorder="1" applyAlignment="1" applyProtection="1">
      <alignment horizontal="center" vertical="center"/>
      <protection hidden="1"/>
    </xf>
    <xf numFmtId="0" fontId="41" fillId="2" borderId="124" xfId="0" applyFont="1" applyFill="1" applyBorder="1" applyAlignment="1" applyProtection="1">
      <alignment horizontal="center" vertical="center"/>
      <protection hidden="1"/>
    </xf>
    <xf numFmtId="0" fontId="41" fillId="2" borderId="125" xfId="0" applyFont="1" applyFill="1" applyBorder="1" applyAlignment="1" applyProtection="1">
      <alignment horizontal="center" vertical="center"/>
      <protection hidden="1"/>
    </xf>
    <xf numFmtId="0" fontId="41" fillId="2" borderId="35" xfId="0" applyFont="1" applyFill="1" applyBorder="1" applyAlignment="1" applyProtection="1">
      <alignment horizontal="center" vertical="center"/>
      <protection locked="0"/>
    </xf>
    <xf numFmtId="0" fontId="41" fillId="2" borderId="72" xfId="0" applyFont="1" applyFill="1" applyBorder="1" applyAlignment="1" applyProtection="1">
      <alignment horizontal="center" vertical="center"/>
      <protection locked="0"/>
    </xf>
    <xf numFmtId="0" fontId="41" fillId="2" borderId="30" xfId="0" applyFont="1" applyFill="1" applyBorder="1" applyAlignment="1" applyProtection="1">
      <alignment horizontal="center" vertical="center"/>
      <protection locked="0"/>
    </xf>
    <xf numFmtId="0" fontId="41" fillId="2" borderId="129" xfId="0" applyFont="1" applyFill="1" applyBorder="1" applyAlignment="1" applyProtection="1">
      <alignment horizontal="center" vertical="center"/>
      <protection locked="0"/>
    </xf>
  </cellXfs>
  <cellStyles count="5">
    <cellStyle name="ハイパーリンク" xfId="1" builtinId="8"/>
    <cellStyle name="ハイパーリンク 2" xfId="2" xr:uid="{00000000-0005-0000-0000-000001000000}"/>
    <cellStyle name="桁区切り" xfId="3" builtinId="6"/>
    <cellStyle name="桁区切り 2" xfId="4" xr:uid="{00000000-0005-0000-0000-000003000000}"/>
    <cellStyle name="標準" xfId="0" builtinId="0"/>
  </cellStyles>
  <dxfs count="3">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DFD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3</xdr:row>
      <xdr:rowOff>0</xdr:rowOff>
    </xdr:from>
    <xdr:to>
      <xdr:col>18</xdr:col>
      <xdr:colOff>657225</xdr:colOff>
      <xdr:row>32</xdr:row>
      <xdr:rowOff>152400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8547100" y="1092200"/>
          <a:ext cx="6804025" cy="7594600"/>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2:F25"/>
  <sheetViews>
    <sheetView tabSelected="1" zoomScaleNormal="100" workbookViewId="0">
      <selection activeCell="D7" sqref="D7:E7"/>
    </sheetView>
  </sheetViews>
  <sheetFormatPr baseColWidth="10" defaultColWidth="13" defaultRowHeight="19"/>
  <cols>
    <col min="1" max="1" width="4.33203125" style="63" customWidth="1"/>
    <col min="2" max="2" width="13" style="63" customWidth="1"/>
    <col min="3" max="3" width="19.5" style="63" customWidth="1"/>
    <col min="4" max="5" width="24.6640625" style="63" customWidth="1"/>
    <col min="6" max="16384" width="13" style="63"/>
  </cols>
  <sheetData>
    <row r="2" spans="2:6">
      <c r="B2" s="52"/>
      <c r="C2" s="52"/>
      <c r="D2" s="52"/>
      <c r="E2" s="52"/>
      <c r="F2" s="52"/>
    </row>
    <row r="3" spans="2:6" ht="26">
      <c r="B3" s="52"/>
      <c r="C3" s="200" t="s">
        <v>192</v>
      </c>
      <c r="D3" s="200"/>
      <c r="E3" s="200"/>
      <c r="F3" s="52"/>
    </row>
    <row r="4" spans="2:6">
      <c r="B4" s="52"/>
      <c r="C4" s="52"/>
      <c r="D4" s="52"/>
      <c r="E4" s="52"/>
      <c r="F4" s="52"/>
    </row>
    <row r="5" spans="2:6" ht="20">
      <c r="B5" s="52"/>
      <c r="C5" s="201" t="s">
        <v>32</v>
      </c>
      <c r="D5" s="201"/>
      <c r="E5" s="201"/>
      <c r="F5" s="52"/>
    </row>
    <row r="6" spans="2:6">
      <c r="B6" s="52"/>
      <c r="C6" s="87" t="s">
        <v>25</v>
      </c>
      <c r="D6" s="204"/>
      <c r="E6" s="204"/>
      <c r="F6" s="52"/>
    </row>
    <row r="7" spans="2:6" ht="44" customHeight="1">
      <c r="B7" s="52"/>
      <c r="C7" s="87" t="s">
        <v>26</v>
      </c>
      <c r="D7" s="203"/>
      <c r="E7" s="203"/>
      <c r="F7" s="52"/>
    </row>
    <row r="8" spans="2:6">
      <c r="B8" s="52"/>
      <c r="C8" s="87" t="s">
        <v>22</v>
      </c>
      <c r="D8" s="23"/>
      <c r="E8" s="25"/>
      <c r="F8" s="52"/>
    </row>
    <row r="9" spans="2:6" ht="35" customHeight="1">
      <c r="B9" s="52"/>
      <c r="C9" s="87" t="s">
        <v>23</v>
      </c>
      <c r="D9" s="24"/>
      <c r="E9" s="24"/>
      <c r="F9" s="52"/>
    </row>
    <row r="10" spans="2:6" ht="23">
      <c r="B10" s="52"/>
      <c r="C10" s="87" t="s">
        <v>24</v>
      </c>
      <c r="D10" s="194"/>
      <c r="E10" s="195"/>
      <c r="F10" s="52"/>
    </row>
    <row r="11" spans="2:6" ht="23">
      <c r="B11" s="52"/>
      <c r="C11" s="87" t="s">
        <v>28</v>
      </c>
      <c r="D11" s="194"/>
      <c r="E11" s="195"/>
      <c r="F11" s="52"/>
    </row>
    <row r="12" spans="2:6" ht="23">
      <c r="B12" s="52"/>
      <c r="C12" s="87" t="s">
        <v>29</v>
      </c>
      <c r="D12" s="194"/>
      <c r="E12" s="195"/>
      <c r="F12" s="52"/>
    </row>
    <row r="13" spans="2:6">
      <c r="B13" s="52"/>
      <c r="C13" s="87" t="s">
        <v>34</v>
      </c>
      <c r="D13" s="205"/>
      <c r="E13" s="205"/>
      <c r="F13" s="52"/>
    </row>
    <row r="14" spans="2:6">
      <c r="B14" s="52"/>
      <c r="C14" s="87" t="s">
        <v>27</v>
      </c>
      <c r="D14" s="206"/>
      <c r="E14" s="207"/>
      <c r="F14" s="52"/>
    </row>
    <row r="15" spans="2:6">
      <c r="B15" s="52"/>
      <c r="C15" s="88"/>
      <c r="D15" s="89"/>
      <c r="E15" s="66"/>
      <c r="F15" s="52"/>
    </row>
    <row r="16" spans="2:6" ht="20">
      <c r="B16" s="52"/>
      <c r="C16" s="202" t="s">
        <v>33</v>
      </c>
      <c r="D16" s="202"/>
      <c r="E16" s="202"/>
      <c r="F16" s="52"/>
    </row>
    <row r="17" spans="2:6">
      <c r="B17" s="52"/>
      <c r="C17" s="87" t="s">
        <v>30</v>
      </c>
      <c r="D17" s="16" t="str">
        <f>IF(D8="","",D8)</f>
        <v/>
      </c>
      <c r="E17" s="17" t="str">
        <f>IF(E8="","",E8)</f>
        <v/>
      </c>
      <c r="F17" s="52"/>
    </row>
    <row r="18" spans="2:6" ht="23">
      <c r="B18" s="52"/>
      <c r="C18" s="87" t="s">
        <v>31</v>
      </c>
      <c r="D18" s="18" t="str">
        <f>IF(D9="","",D9)</f>
        <v/>
      </c>
      <c r="E18" s="18" t="str">
        <f>IF(E9="","",E9)</f>
        <v/>
      </c>
      <c r="F18" s="52"/>
    </row>
    <row r="19" spans="2:6" ht="23">
      <c r="B19" s="52"/>
      <c r="C19" s="87" t="s">
        <v>24</v>
      </c>
      <c r="D19" s="198" t="str">
        <f>IF(D10="","",D10)</f>
        <v/>
      </c>
      <c r="E19" s="199"/>
      <c r="F19" s="52"/>
    </row>
    <row r="20" spans="2:6" ht="23">
      <c r="B20" s="52"/>
      <c r="C20" s="87" t="s">
        <v>28</v>
      </c>
      <c r="D20" s="198" t="str">
        <f>IF(D11="","",D11)</f>
        <v/>
      </c>
      <c r="E20" s="199"/>
      <c r="F20" s="52"/>
    </row>
    <row r="21" spans="2:6" ht="23">
      <c r="B21" s="52"/>
      <c r="C21" s="87" t="s">
        <v>29</v>
      </c>
      <c r="D21" s="198" t="str">
        <f>IF(D12="","",D12)</f>
        <v/>
      </c>
      <c r="E21" s="199"/>
      <c r="F21" s="52"/>
    </row>
    <row r="22" spans="2:6">
      <c r="B22" s="52"/>
      <c r="C22" s="87" t="s">
        <v>34</v>
      </c>
      <c r="D22" s="197">
        <f>$D$13</f>
        <v>0</v>
      </c>
      <c r="E22" s="197"/>
      <c r="F22" s="52"/>
    </row>
    <row r="23" spans="2:6">
      <c r="B23" s="52"/>
      <c r="C23" s="87" t="s">
        <v>27</v>
      </c>
      <c r="D23" s="196" t="s">
        <v>200</v>
      </c>
      <c r="E23" s="197"/>
      <c r="F23" s="52"/>
    </row>
    <row r="24" spans="2:6">
      <c r="B24" s="52"/>
      <c r="C24" s="52"/>
      <c r="D24" s="52"/>
      <c r="E24" s="52"/>
      <c r="F24" s="52"/>
    </row>
    <row r="25" spans="2:6">
      <c r="B25" s="52"/>
      <c r="C25" s="52"/>
      <c r="D25" s="52"/>
      <c r="E25" s="52"/>
      <c r="F25" s="52"/>
    </row>
  </sheetData>
  <sheetProtection algorithmName="SHA-512" hashValue="F2NiZN1UjOU8x2EFd7Lqvu1iG8tZUnSP/jlwx0yH0aQz4upukzsf+sZdkd2dGD8NFHzOLTHni2UhtrOBjg4drA==" saltValue="0MwpJynefJsk7isZccrkwQ==" spinCount="100000" sheet="1" selectLockedCells="1"/>
  <mergeCells count="15">
    <mergeCell ref="D12:E12"/>
    <mergeCell ref="D23:E23"/>
    <mergeCell ref="D21:E21"/>
    <mergeCell ref="D22:E22"/>
    <mergeCell ref="C3:E3"/>
    <mergeCell ref="C5:E5"/>
    <mergeCell ref="C16:E16"/>
    <mergeCell ref="D19:E19"/>
    <mergeCell ref="D20:E20"/>
    <mergeCell ref="D7:E7"/>
    <mergeCell ref="D6:E6"/>
    <mergeCell ref="D13:E13"/>
    <mergeCell ref="D14:E14"/>
    <mergeCell ref="D10:E10"/>
    <mergeCell ref="D11:E11"/>
  </mergeCells>
  <phoneticPr fontId="2"/>
  <conditionalFormatting sqref="D6:E14">
    <cfRule type="cellIs" dxfId="2" priority="1" operator="equal">
      <formula>""</formula>
    </cfRule>
  </conditionalFormatting>
  <pageMargins left="0.75" right="0.75" top="1" bottom="1" header="0.3" footer="0.3"/>
  <pageSetup paperSize="9" orientation="portrait" horizontalDpi="0" verticalDpi="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0AE9D-7881-794D-A097-742758364DA5}">
  <sheetPr codeName="Sheet10">
    <tabColor rgb="FF7030A0"/>
  </sheetPr>
  <dimension ref="B2:V25"/>
  <sheetViews>
    <sheetView showGridLines="0" workbookViewId="0">
      <selection activeCell="D5" sqref="D5:J7"/>
    </sheetView>
  </sheetViews>
  <sheetFormatPr baseColWidth="10" defaultColWidth="8.83203125" defaultRowHeight="19"/>
  <cols>
    <col min="1" max="2" width="8.83203125" style="144"/>
    <col min="3" max="3" width="1.83203125" style="144" customWidth="1"/>
    <col min="4" max="21" width="4.5" style="144" customWidth="1"/>
    <col min="22" max="22" width="8.83203125" style="144" customWidth="1"/>
    <col min="23" max="16384" width="8.83203125" style="144"/>
  </cols>
  <sheetData>
    <row r="2" spans="2:22" ht="34" customHeight="1">
      <c r="B2" s="143"/>
      <c r="C2" s="139"/>
      <c r="D2" s="409">
        <f>所属団体情報!D7</f>
        <v>0</v>
      </c>
      <c r="E2" s="409"/>
      <c r="F2" s="409"/>
      <c r="G2" s="409"/>
      <c r="H2" s="409"/>
      <c r="I2" s="409"/>
      <c r="J2" s="409"/>
      <c r="K2" s="409"/>
      <c r="L2" s="409"/>
      <c r="M2" s="409"/>
      <c r="N2" s="409"/>
      <c r="O2" s="409"/>
      <c r="P2" s="409"/>
      <c r="Q2" s="409"/>
      <c r="R2" s="409"/>
      <c r="S2" s="409"/>
      <c r="T2" s="409"/>
      <c r="U2" s="409"/>
      <c r="V2" s="139"/>
    </row>
    <row r="3" spans="2:22" ht="34" customHeight="1" thickBot="1">
      <c r="B3" s="143"/>
      <c r="C3" s="145"/>
      <c r="D3" s="451" t="s">
        <v>160</v>
      </c>
      <c r="E3" s="451"/>
      <c r="F3" s="451"/>
      <c r="G3" s="451"/>
      <c r="H3" s="451"/>
      <c r="I3" s="451"/>
      <c r="J3" s="451"/>
      <c r="K3" s="451"/>
      <c r="L3" s="451"/>
      <c r="M3" s="451"/>
      <c r="N3" s="451"/>
      <c r="O3" s="451"/>
      <c r="P3" s="451"/>
      <c r="Q3" s="451"/>
      <c r="R3" s="451"/>
      <c r="S3" s="451"/>
      <c r="T3" s="451"/>
      <c r="U3" s="451"/>
      <c r="V3" s="143"/>
    </row>
    <row r="4" spans="2:22" ht="19.75" customHeight="1" thickBot="1">
      <c r="B4" s="143"/>
      <c r="C4" s="143"/>
      <c r="D4" s="419" t="s">
        <v>161</v>
      </c>
      <c r="E4" s="420"/>
      <c r="F4" s="420"/>
      <c r="G4" s="420"/>
      <c r="H4" s="420"/>
      <c r="I4" s="420"/>
      <c r="J4" s="420"/>
      <c r="K4" s="420" t="s">
        <v>162</v>
      </c>
      <c r="L4" s="420"/>
      <c r="M4" s="420"/>
      <c r="N4" s="421" t="s">
        <v>163</v>
      </c>
      <c r="O4" s="421"/>
      <c r="P4" s="421"/>
      <c r="Q4" s="421"/>
      <c r="R4" s="421"/>
      <c r="S4" s="421" t="s">
        <v>164</v>
      </c>
      <c r="T4" s="421"/>
      <c r="U4" s="422"/>
      <c r="V4" s="143"/>
    </row>
    <row r="5" spans="2:22" ht="19.75" customHeight="1" thickTop="1">
      <c r="B5" s="143"/>
      <c r="C5" s="143"/>
      <c r="D5" s="423"/>
      <c r="E5" s="424"/>
      <c r="F5" s="424"/>
      <c r="G5" s="424"/>
      <c r="H5" s="424"/>
      <c r="I5" s="424"/>
      <c r="J5" s="424"/>
      <c r="K5" s="429"/>
      <c r="L5" s="429"/>
      <c r="M5" s="429"/>
      <c r="N5" s="432"/>
      <c r="O5" s="432"/>
      <c r="P5" s="432"/>
      <c r="Q5" s="432"/>
      <c r="R5" s="432"/>
      <c r="S5" s="432"/>
      <c r="T5" s="432"/>
      <c r="U5" s="435"/>
      <c r="V5" s="143"/>
    </row>
    <row r="6" spans="2:22" ht="19.75" customHeight="1">
      <c r="B6" s="143"/>
      <c r="C6" s="143"/>
      <c r="D6" s="425"/>
      <c r="E6" s="426"/>
      <c r="F6" s="426"/>
      <c r="G6" s="426"/>
      <c r="H6" s="426"/>
      <c r="I6" s="426"/>
      <c r="J6" s="426"/>
      <c r="K6" s="430"/>
      <c r="L6" s="430"/>
      <c r="M6" s="430"/>
      <c r="N6" s="433"/>
      <c r="O6" s="433"/>
      <c r="P6" s="433"/>
      <c r="Q6" s="433"/>
      <c r="R6" s="433"/>
      <c r="S6" s="433"/>
      <c r="T6" s="433"/>
      <c r="U6" s="436"/>
      <c r="V6" s="143"/>
    </row>
    <row r="7" spans="2:22" ht="19.75" customHeight="1" thickBot="1">
      <c r="B7" s="143"/>
      <c r="C7" s="143"/>
      <c r="D7" s="427"/>
      <c r="E7" s="428"/>
      <c r="F7" s="428"/>
      <c r="G7" s="428"/>
      <c r="H7" s="428"/>
      <c r="I7" s="428"/>
      <c r="J7" s="428"/>
      <c r="K7" s="431"/>
      <c r="L7" s="431"/>
      <c r="M7" s="431"/>
      <c r="N7" s="434"/>
      <c r="O7" s="434"/>
      <c r="P7" s="434"/>
      <c r="Q7" s="434"/>
      <c r="R7" s="434"/>
      <c r="S7" s="434"/>
      <c r="T7" s="434"/>
      <c r="U7" s="437"/>
      <c r="V7" s="143"/>
    </row>
    <row r="8" spans="2:22" ht="19.75" customHeight="1" thickBot="1">
      <c r="B8" s="143"/>
      <c r="C8" s="143"/>
      <c r="D8" s="410" t="s">
        <v>165</v>
      </c>
      <c r="E8" s="411"/>
      <c r="F8" s="411"/>
      <c r="G8" s="411" t="s">
        <v>166</v>
      </c>
      <c r="H8" s="411"/>
      <c r="I8" s="411"/>
      <c r="J8" s="411"/>
      <c r="K8" s="411"/>
      <c r="L8" s="411"/>
      <c r="M8" s="411"/>
      <c r="N8" s="411"/>
      <c r="O8" s="411"/>
      <c r="P8" s="411"/>
      <c r="Q8" s="411"/>
      <c r="R8" s="411"/>
      <c r="S8" s="411"/>
      <c r="T8" s="411"/>
      <c r="U8" s="412"/>
      <c r="V8" s="143"/>
    </row>
    <row r="9" spans="2:22" ht="19.75" customHeight="1" thickTop="1">
      <c r="B9" s="143"/>
      <c r="C9" s="143"/>
      <c r="D9" s="413"/>
      <c r="E9" s="414"/>
      <c r="F9" s="414"/>
      <c r="G9" s="414"/>
      <c r="H9" s="414"/>
      <c r="I9" s="414"/>
      <c r="J9" s="414"/>
      <c r="K9" s="414"/>
      <c r="L9" s="414"/>
      <c r="M9" s="414"/>
      <c r="N9" s="414"/>
      <c r="O9" s="414"/>
      <c r="P9" s="414"/>
      <c r="Q9" s="414"/>
      <c r="R9" s="414"/>
      <c r="S9" s="414"/>
      <c r="T9" s="414"/>
      <c r="U9" s="417"/>
      <c r="V9" s="143"/>
    </row>
    <row r="10" spans="2:22" ht="19.75" customHeight="1">
      <c r="B10" s="143"/>
      <c r="C10" s="143"/>
      <c r="D10" s="415"/>
      <c r="E10" s="416"/>
      <c r="F10" s="416"/>
      <c r="G10" s="416"/>
      <c r="H10" s="416"/>
      <c r="I10" s="416"/>
      <c r="J10" s="416"/>
      <c r="K10" s="416"/>
      <c r="L10" s="416"/>
      <c r="M10" s="416"/>
      <c r="N10" s="416"/>
      <c r="O10" s="416"/>
      <c r="P10" s="416"/>
      <c r="Q10" s="416"/>
      <c r="R10" s="416"/>
      <c r="S10" s="416"/>
      <c r="T10" s="416"/>
      <c r="U10" s="418"/>
      <c r="V10" s="143"/>
    </row>
    <row r="11" spans="2:22" ht="19.75" customHeight="1">
      <c r="B11" s="143"/>
      <c r="C11" s="143"/>
      <c r="D11" s="415"/>
      <c r="E11" s="416"/>
      <c r="F11" s="416"/>
      <c r="G11" s="416"/>
      <c r="H11" s="416"/>
      <c r="I11" s="416"/>
      <c r="J11" s="416"/>
      <c r="K11" s="416"/>
      <c r="L11" s="416"/>
      <c r="M11" s="416"/>
      <c r="N11" s="416"/>
      <c r="O11" s="416"/>
      <c r="P11" s="416"/>
      <c r="Q11" s="416"/>
      <c r="R11" s="416"/>
      <c r="S11" s="416"/>
      <c r="T11" s="416"/>
      <c r="U11" s="418"/>
      <c r="V11" s="143"/>
    </row>
    <row r="12" spans="2:22" ht="19.75" customHeight="1" thickBot="1">
      <c r="B12" s="143"/>
      <c r="C12" s="143"/>
      <c r="D12" s="452" t="s">
        <v>167</v>
      </c>
      <c r="E12" s="453"/>
      <c r="F12" s="453"/>
      <c r="G12" s="457" t="s">
        <v>168</v>
      </c>
      <c r="H12" s="457"/>
      <c r="I12" s="457"/>
      <c r="J12" s="457"/>
      <c r="K12" s="457"/>
      <c r="L12" s="457"/>
      <c r="M12" s="146"/>
      <c r="N12" s="457" t="s">
        <v>169</v>
      </c>
      <c r="O12" s="457"/>
      <c r="P12" s="457"/>
      <c r="Q12" s="457"/>
      <c r="R12" s="457"/>
      <c r="S12" s="457"/>
      <c r="T12" s="457"/>
      <c r="U12" s="458"/>
      <c r="V12" s="143"/>
    </row>
    <row r="13" spans="2:22" ht="19.75" customHeight="1" thickTop="1">
      <c r="B13" s="143"/>
      <c r="C13" s="143"/>
      <c r="D13" s="454"/>
      <c r="E13" s="453"/>
      <c r="F13" s="453"/>
      <c r="G13" s="459"/>
      <c r="H13" s="442"/>
      <c r="I13" s="442"/>
      <c r="J13" s="442"/>
      <c r="K13" s="442"/>
      <c r="L13" s="443"/>
      <c r="M13" s="146"/>
      <c r="N13" s="459"/>
      <c r="O13" s="442"/>
      <c r="P13" s="442"/>
      <c r="Q13" s="442"/>
      <c r="R13" s="442"/>
      <c r="S13" s="442"/>
      <c r="T13" s="442"/>
      <c r="U13" s="461"/>
      <c r="V13" s="143"/>
    </row>
    <row r="14" spans="2:22" ht="19.75" customHeight="1">
      <c r="B14" s="143"/>
      <c r="C14" s="143"/>
      <c r="D14" s="454"/>
      <c r="E14" s="453"/>
      <c r="F14" s="453"/>
      <c r="G14" s="459"/>
      <c r="H14" s="442"/>
      <c r="I14" s="442"/>
      <c r="J14" s="442"/>
      <c r="K14" s="442"/>
      <c r="L14" s="443"/>
      <c r="M14" s="146" t="s">
        <v>170</v>
      </c>
      <c r="N14" s="459"/>
      <c r="O14" s="442"/>
      <c r="P14" s="442"/>
      <c r="Q14" s="442"/>
      <c r="R14" s="442"/>
      <c r="S14" s="442"/>
      <c r="T14" s="442"/>
      <c r="U14" s="461"/>
      <c r="V14" s="143"/>
    </row>
    <row r="15" spans="2:22" ht="19.75" customHeight="1" thickBot="1">
      <c r="B15" s="143"/>
      <c r="C15" s="143"/>
      <c r="D15" s="455"/>
      <c r="E15" s="456"/>
      <c r="F15" s="456"/>
      <c r="G15" s="460"/>
      <c r="H15" s="445"/>
      <c r="I15" s="445"/>
      <c r="J15" s="445"/>
      <c r="K15" s="445"/>
      <c r="L15" s="446"/>
      <c r="M15" s="147"/>
      <c r="N15" s="460"/>
      <c r="O15" s="445"/>
      <c r="P15" s="445"/>
      <c r="Q15" s="445"/>
      <c r="R15" s="445"/>
      <c r="S15" s="445"/>
      <c r="T15" s="445"/>
      <c r="U15" s="462"/>
      <c r="V15" s="143"/>
    </row>
    <row r="16" spans="2:22" ht="19.75" customHeight="1" thickBot="1">
      <c r="B16" s="143"/>
      <c r="C16" s="143"/>
      <c r="D16" s="438" t="s">
        <v>171</v>
      </c>
      <c r="E16" s="439"/>
      <c r="F16" s="439"/>
      <c r="G16" s="439"/>
      <c r="H16" s="439"/>
      <c r="I16" s="439"/>
      <c r="J16" s="439"/>
      <c r="K16" s="439"/>
      <c r="L16" s="440"/>
      <c r="M16" s="411" t="s">
        <v>172</v>
      </c>
      <c r="N16" s="411"/>
      <c r="O16" s="411"/>
      <c r="P16" s="411"/>
      <c r="Q16" s="411"/>
      <c r="R16" s="411"/>
      <c r="S16" s="411"/>
      <c r="T16" s="411"/>
      <c r="U16" s="412"/>
      <c r="V16" s="143"/>
    </row>
    <row r="17" spans="2:22" ht="19.75" customHeight="1" thickTop="1">
      <c r="B17" s="143"/>
      <c r="C17" s="143"/>
      <c r="D17" s="441"/>
      <c r="E17" s="442"/>
      <c r="F17" s="442"/>
      <c r="G17" s="442"/>
      <c r="H17" s="442"/>
      <c r="I17" s="442"/>
      <c r="J17" s="442"/>
      <c r="K17" s="442"/>
      <c r="L17" s="443"/>
      <c r="M17" s="447"/>
      <c r="N17" s="447"/>
      <c r="O17" s="447"/>
      <c r="P17" s="447"/>
      <c r="Q17" s="447"/>
      <c r="R17" s="447"/>
      <c r="S17" s="447"/>
      <c r="T17" s="447"/>
      <c r="U17" s="448"/>
      <c r="V17" s="143"/>
    </row>
    <row r="18" spans="2:22" ht="19.75" customHeight="1">
      <c r="B18" s="143"/>
      <c r="C18" s="143"/>
      <c r="D18" s="441"/>
      <c r="E18" s="442"/>
      <c r="F18" s="442"/>
      <c r="G18" s="442"/>
      <c r="H18" s="442"/>
      <c r="I18" s="442"/>
      <c r="J18" s="442"/>
      <c r="K18" s="442"/>
      <c r="L18" s="443"/>
      <c r="M18" s="416"/>
      <c r="N18" s="416"/>
      <c r="O18" s="416"/>
      <c r="P18" s="416"/>
      <c r="Q18" s="416"/>
      <c r="R18" s="416"/>
      <c r="S18" s="416"/>
      <c r="T18" s="416"/>
      <c r="U18" s="418"/>
      <c r="V18" s="143"/>
    </row>
    <row r="19" spans="2:22" ht="19.75" customHeight="1" thickBot="1">
      <c r="B19" s="143"/>
      <c r="C19" s="143"/>
      <c r="D19" s="444"/>
      <c r="E19" s="445"/>
      <c r="F19" s="445"/>
      <c r="G19" s="445"/>
      <c r="H19" s="445"/>
      <c r="I19" s="445"/>
      <c r="J19" s="445"/>
      <c r="K19" s="445"/>
      <c r="L19" s="446"/>
      <c r="M19" s="449"/>
      <c r="N19" s="449"/>
      <c r="O19" s="449"/>
      <c r="P19" s="449"/>
      <c r="Q19" s="449"/>
      <c r="R19" s="449"/>
      <c r="S19" s="449"/>
      <c r="T19" s="449"/>
      <c r="U19" s="450"/>
      <c r="V19" s="143"/>
    </row>
    <row r="20" spans="2:22" ht="24" customHeight="1">
      <c r="B20" s="143"/>
      <c r="C20" s="143"/>
      <c r="D20" s="148" t="s">
        <v>142</v>
      </c>
      <c r="E20" s="143" t="s">
        <v>173</v>
      </c>
      <c r="F20" s="143"/>
      <c r="G20" s="143"/>
      <c r="H20" s="143"/>
      <c r="I20" s="143"/>
      <c r="J20" s="143"/>
      <c r="K20" s="143"/>
      <c r="L20" s="143"/>
      <c r="M20" s="143"/>
      <c r="N20" s="143"/>
      <c r="O20" s="143"/>
      <c r="P20" s="143"/>
      <c r="Q20" s="143"/>
      <c r="R20" s="143"/>
      <c r="S20" s="143"/>
      <c r="T20" s="143"/>
      <c r="U20" s="143"/>
      <c r="V20" s="143"/>
    </row>
    <row r="21" spans="2:22">
      <c r="B21" s="143"/>
      <c r="C21" s="143"/>
      <c r="D21" s="148"/>
      <c r="E21" s="143" t="s">
        <v>174</v>
      </c>
      <c r="F21" s="143"/>
      <c r="G21" s="143"/>
      <c r="H21" s="143"/>
      <c r="I21" s="143"/>
      <c r="J21" s="143"/>
      <c r="K21" s="143"/>
      <c r="L21" s="143"/>
      <c r="M21" s="143"/>
      <c r="N21" s="143"/>
      <c r="O21" s="143"/>
      <c r="P21" s="143"/>
      <c r="Q21" s="143"/>
      <c r="R21" s="143"/>
      <c r="S21" s="143"/>
      <c r="T21" s="143"/>
      <c r="U21" s="143"/>
      <c r="V21" s="143"/>
    </row>
    <row r="22" spans="2:22">
      <c r="B22" s="143"/>
      <c r="C22" s="143"/>
      <c r="D22" s="148" t="s">
        <v>142</v>
      </c>
      <c r="E22" s="143" t="s">
        <v>175</v>
      </c>
      <c r="F22" s="143"/>
      <c r="G22" s="143"/>
      <c r="H22" s="143"/>
      <c r="I22" s="143"/>
      <c r="J22" s="143"/>
      <c r="K22" s="143"/>
      <c r="L22" s="143"/>
      <c r="M22" s="143"/>
      <c r="N22" s="143"/>
      <c r="O22" s="143"/>
      <c r="P22" s="143"/>
      <c r="Q22" s="143"/>
      <c r="R22" s="143"/>
      <c r="S22" s="143"/>
      <c r="T22" s="143"/>
      <c r="U22" s="143"/>
      <c r="V22" s="143"/>
    </row>
    <row r="23" spans="2:22">
      <c r="B23" s="143"/>
      <c r="C23" s="143"/>
      <c r="D23" s="148"/>
      <c r="E23" s="143" t="s">
        <v>176</v>
      </c>
      <c r="F23" s="143"/>
      <c r="G23" s="143"/>
      <c r="H23" s="143"/>
      <c r="I23" s="143"/>
      <c r="J23" s="143"/>
      <c r="K23" s="143"/>
      <c r="L23" s="143"/>
      <c r="M23" s="143"/>
      <c r="N23" s="143"/>
      <c r="O23" s="143"/>
      <c r="P23" s="143"/>
      <c r="Q23" s="143"/>
      <c r="R23" s="143"/>
      <c r="S23" s="143"/>
      <c r="T23" s="143"/>
      <c r="U23" s="143"/>
      <c r="V23" s="143"/>
    </row>
    <row r="24" spans="2:22">
      <c r="B24" s="143"/>
      <c r="C24" s="143"/>
      <c r="D24" s="148"/>
      <c r="E24" s="143" t="s">
        <v>177</v>
      </c>
      <c r="F24" s="143"/>
      <c r="G24" s="143"/>
      <c r="H24" s="143"/>
      <c r="I24" s="143"/>
      <c r="J24" s="143"/>
      <c r="K24" s="143"/>
      <c r="L24" s="143"/>
      <c r="M24" s="143"/>
      <c r="N24" s="143"/>
      <c r="O24" s="143"/>
      <c r="P24" s="143"/>
      <c r="Q24" s="143"/>
      <c r="R24" s="143"/>
      <c r="S24" s="143"/>
      <c r="T24" s="143"/>
      <c r="U24" s="143"/>
      <c r="V24" s="143"/>
    </row>
    <row r="25" spans="2:22">
      <c r="B25" s="143"/>
      <c r="C25" s="143"/>
      <c r="D25" s="143"/>
      <c r="E25" s="143"/>
      <c r="F25" s="143"/>
      <c r="G25" s="143"/>
      <c r="H25" s="143"/>
      <c r="I25" s="143"/>
      <c r="J25" s="143"/>
      <c r="K25" s="143"/>
      <c r="L25" s="143"/>
      <c r="M25" s="143"/>
      <c r="N25" s="143"/>
      <c r="O25" s="143"/>
      <c r="P25" s="143"/>
      <c r="Q25" s="143"/>
      <c r="R25" s="143"/>
      <c r="S25" s="143"/>
      <c r="T25" s="143"/>
      <c r="U25" s="143"/>
      <c r="V25" s="143"/>
    </row>
  </sheetData>
  <sheetProtection algorithmName="SHA-512" hashValue="YdoKIKHtP1Qlmy1dwBOPtlGPu/CxO/BFK7+oH4eCpOWQreAsiOP4nZsIUvGWWazbEX40Knr7hfAtsNMwclKZRA==" saltValue="lGtBOPuO5DzR7sKd6KvQBg==" spinCount="100000" sheet="1" objects="1" scenarios="1" selectLockedCells="1"/>
  <mergeCells count="23">
    <mergeCell ref="D16:L16"/>
    <mergeCell ref="M16:U16"/>
    <mergeCell ref="D17:L19"/>
    <mergeCell ref="M17:U19"/>
    <mergeCell ref="D3:U3"/>
    <mergeCell ref="D12:F15"/>
    <mergeCell ref="G12:L12"/>
    <mergeCell ref="N12:U12"/>
    <mergeCell ref="G13:L15"/>
    <mergeCell ref="N13:U15"/>
    <mergeCell ref="D2:U2"/>
    <mergeCell ref="D8:F8"/>
    <mergeCell ref="G8:U8"/>
    <mergeCell ref="D9:F11"/>
    <mergeCell ref="G9:U11"/>
    <mergeCell ref="D4:J4"/>
    <mergeCell ref="K4:M4"/>
    <mergeCell ref="N4:R4"/>
    <mergeCell ref="S4:U4"/>
    <mergeCell ref="D5:J7"/>
    <mergeCell ref="K5:M7"/>
    <mergeCell ref="N5:R7"/>
    <mergeCell ref="S5:U7"/>
  </mergeCells>
  <phoneticPr fontId="2"/>
  <dataValidations count="3">
    <dataValidation type="list" allowBlank="1" showInputMessage="1" showErrorMessage="1" sqref="D9:F11" xr:uid="{75DA5B1C-FDB1-AD42-AF44-892D2E2CD400}">
      <formula1>"普通,当座,貯蓄"</formula1>
    </dataValidation>
    <dataValidation type="list" allowBlank="1" showInputMessage="1" showErrorMessage="1" sqref="S5:U7" xr:uid="{282718CF-D282-D345-A83C-C9482F9633E1}">
      <formula1>"本店,支店,出張所,本所,支所"</formula1>
    </dataValidation>
    <dataValidation type="list" allowBlank="1" showInputMessage="1" showErrorMessage="1" sqref="K5:M7" xr:uid="{CE8B00FF-99B5-CC44-BE34-997C3FF61DA9}">
      <formula1>"銀行,金庫,組合,農協,漁協"</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CE817-493E-614D-93AC-9A3433BC08D0}">
  <sheetPr codeName="Sheet11"/>
  <dimension ref="A1:T61"/>
  <sheetViews>
    <sheetView workbookViewId="0">
      <selection activeCell="T2" sqref="T2"/>
    </sheetView>
  </sheetViews>
  <sheetFormatPr baseColWidth="10" defaultColWidth="10.83203125" defaultRowHeight="19"/>
  <cols>
    <col min="1" max="1" width="4.33203125" style="20" bestFit="1" customWidth="1"/>
    <col min="2" max="2" width="26.83203125" style="20" bestFit="1" customWidth="1"/>
    <col min="3" max="3" width="5.6640625" style="20" bestFit="1" customWidth="1"/>
    <col min="4" max="4" width="11.83203125" style="20" customWidth="1"/>
    <col min="5" max="5" width="13" style="20" bestFit="1" customWidth="1"/>
    <col min="6" max="6" width="17.83203125" style="20" bestFit="1" customWidth="1"/>
    <col min="7" max="7" width="14.5" style="20" customWidth="1"/>
    <col min="8" max="8" width="14.6640625" style="20" customWidth="1"/>
    <col min="9" max="9" width="20" style="20" bestFit="1" customWidth="1"/>
    <col min="10" max="10" width="5.6640625" style="19" bestFit="1" customWidth="1"/>
    <col min="11" max="11" width="7.5" style="19" bestFit="1" customWidth="1"/>
    <col min="12" max="12" width="18.1640625" style="19" customWidth="1"/>
    <col min="13" max="14" width="12.33203125" style="20" bestFit="1" customWidth="1"/>
    <col min="15" max="15" width="13" style="20" bestFit="1" customWidth="1"/>
    <col min="16" max="16" width="14.5" style="20" customWidth="1"/>
    <col min="17" max="19" width="11.1640625" style="20" bestFit="1" customWidth="1"/>
    <col min="20" max="20" width="9" style="20" bestFit="1" customWidth="1"/>
    <col min="21" max="16384" width="10.83203125" style="20"/>
  </cols>
  <sheetData>
    <row r="1" spans="1:20" s="19" customFormat="1">
      <c r="A1" s="19" t="s">
        <v>131</v>
      </c>
      <c r="B1" s="19" t="s">
        <v>116</v>
      </c>
      <c r="C1" s="19" t="s">
        <v>132</v>
      </c>
      <c r="D1" s="19" t="s">
        <v>119</v>
      </c>
      <c r="E1" s="19" t="s">
        <v>120</v>
      </c>
      <c r="F1" s="19" t="s">
        <v>121</v>
      </c>
      <c r="G1" s="19" t="s">
        <v>118</v>
      </c>
      <c r="H1" s="19" t="s">
        <v>117</v>
      </c>
      <c r="I1" s="19" t="s">
        <v>57</v>
      </c>
      <c r="J1" s="19" t="s">
        <v>122</v>
      </c>
      <c r="K1" s="19" t="s">
        <v>55</v>
      </c>
      <c r="L1" s="19" t="s">
        <v>191</v>
      </c>
      <c r="M1" s="19" t="s">
        <v>123</v>
      </c>
      <c r="N1" s="19" t="s">
        <v>124</v>
      </c>
      <c r="O1" s="19" t="s">
        <v>135</v>
      </c>
      <c r="P1" s="19" t="s">
        <v>136</v>
      </c>
      <c r="Q1" s="19" t="s">
        <v>125</v>
      </c>
      <c r="R1" s="19" t="s">
        <v>126</v>
      </c>
      <c r="S1" s="19" t="s">
        <v>127</v>
      </c>
      <c r="T1" s="19" t="s">
        <v>128</v>
      </c>
    </row>
    <row r="2" spans="1:20">
      <c r="A2" s="20">
        <v>1</v>
      </c>
      <c r="B2" s="20">
        <f>所属団体情報!D7</f>
        <v>0</v>
      </c>
      <c r="C2" s="20" t="s">
        <v>133</v>
      </c>
      <c r="D2" s="20">
        <f>'参加申込書 男子'!$D$14</f>
        <v>0</v>
      </c>
      <c r="E2" s="20">
        <f>'参加申込書 男子'!$E$14</f>
        <v>0</v>
      </c>
      <c r="F2" s="20" t="str">
        <f>CONCATENATE(D2, " ",E2)</f>
        <v>0 0</v>
      </c>
      <c r="G2" s="20">
        <f>'参加申込書 男子'!D13</f>
        <v>0</v>
      </c>
      <c r="H2" s="20">
        <f>'参加申込書 男子'!E13</f>
        <v>0</v>
      </c>
      <c r="I2" s="20" t="str">
        <f>CONCATENATE(G2, " ",H2)</f>
        <v>0 0</v>
      </c>
      <c r="J2" s="21" t="str">
        <f>'参加申込書 男子'!G13</f>
        <v/>
      </c>
      <c r="K2" s="19">
        <f>'参加申込書 男子'!H13</f>
        <v>0</v>
      </c>
      <c r="L2" s="19" t="str">
        <f>AD申請書!H8</f>
        <v/>
      </c>
      <c r="M2" s="20">
        <f>撮影許可申請書!G7</f>
        <v>0</v>
      </c>
      <c r="N2" s="20">
        <f>撮影許可申請書!G12</f>
        <v>0</v>
      </c>
      <c r="O2" s="20">
        <f>帯同審判!$D$8</f>
        <v>0</v>
      </c>
      <c r="P2" s="20" t="str">
        <f>帯同審判!L9</f>
        <v xml:space="preserve"> </v>
      </c>
      <c r="Q2" s="20">
        <f>広告協賛申請書!H15</f>
        <v>0</v>
      </c>
      <c r="R2" s="20">
        <f>振込金総括表!P12</f>
        <v>0</v>
      </c>
      <c r="S2" s="20">
        <f>振込金総括表!$P$14</f>
        <v>0</v>
      </c>
      <c r="T2" s="20">
        <f>振込金総括表!P18</f>
        <v>0</v>
      </c>
    </row>
    <row r="3" spans="1:20">
      <c r="A3" s="20">
        <v>2</v>
      </c>
      <c r="B3" s="20">
        <f>所属団体情報!D7</f>
        <v>0</v>
      </c>
      <c r="C3" s="20" t="s">
        <v>133</v>
      </c>
      <c r="D3" s="20">
        <f>'参加申込書 男子'!$D$16</f>
        <v>0</v>
      </c>
      <c r="E3" s="20">
        <f>'参加申込書 男子'!$E$16</f>
        <v>0</v>
      </c>
      <c r="F3" s="20" t="str">
        <f t="shared" ref="F3:F61" si="0">CONCATENATE(D3, " ",E3)</f>
        <v>0 0</v>
      </c>
      <c r="G3" s="20">
        <f>'参加申込書 男子'!D15</f>
        <v>0</v>
      </c>
      <c r="H3" s="20">
        <f>'参加申込書 男子'!E15</f>
        <v>0</v>
      </c>
      <c r="I3" s="20" t="str">
        <f t="shared" ref="I3:I61" si="1">CONCATENATE(G3, " ",H3)</f>
        <v>0 0</v>
      </c>
      <c r="J3" s="22" t="str">
        <f>'参加申込書 男子'!G15</f>
        <v/>
      </c>
      <c r="K3" s="19">
        <f>'参加申込書 男子'!H15</f>
        <v>0</v>
      </c>
      <c r="L3" s="19" t="str">
        <f>AD申請書!H10</f>
        <v/>
      </c>
      <c r="O3" s="20">
        <f>帯同審判!$D$10</f>
        <v>0</v>
      </c>
      <c r="P3" s="20" t="str">
        <f>帯同審判!L11</f>
        <v xml:space="preserve"> </v>
      </c>
    </row>
    <row r="4" spans="1:20">
      <c r="A4" s="20">
        <v>3</v>
      </c>
      <c r="B4" s="20">
        <f>所属団体情報!D7</f>
        <v>0</v>
      </c>
      <c r="C4" s="20" t="s">
        <v>133</v>
      </c>
      <c r="D4" s="20">
        <f>'参加申込書 男子'!$D$18</f>
        <v>0</v>
      </c>
      <c r="E4" s="20">
        <f>'参加申込書 男子'!$E$18</f>
        <v>0</v>
      </c>
      <c r="F4" s="20" t="str">
        <f t="shared" si="0"/>
        <v>0 0</v>
      </c>
      <c r="G4" s="20">
        <f>'参加申込書 男子'!D17</f>
        <v>0</v>
      </c>
      <c r="H4" s="20">
        <f>'参加申込書 男子'!E17</f>
        <v>0</v>
      </c>
      <c r="I4" s="20" t="str">
        <f t="shared" si="1"/>
        <v>0 0</v>
      </c>
      <c r="J4" s="22" t="str">
        <f>'参加申込書 男子'!G17</f>
        <v/>
      </c>
      <c r="K4" s="19">
        <f>'参加申込書 男子'!H17</f>
        <v>0</v>
      </c>
      <c r="L4" s="19" t="str">
        <f>AD申請書!H12</f>
        <v/>
      </c>
    </row>
    <row r="5" spans="1:20">
      <c r="A5" s="20">
        <v>4</v>
      </c>
      <c r="B5" s="20">
        <f>所属団体情報!D7</f>
        <v>0</v>
      </c>
      <c r="C5" s="20" t="s">
        <v>133</v>
      </c>
      <c r="D5" s="20">
        <f>'参加申込書 男子'!$D$20</f>
        <v>0</v>
      </c>
      <c r="E5" s="20">
        <f>'参加申込書 男子'!$E$20</f>
        <v>0</v>
      </c>
      <c r="F5" s="20" t="str">
        <f t="shared" si="0"/>
        <v>0 0</v>
      </c>
      <c r="G5" s="20">
        <f>'参加申込書 男子'!D19</f>
        <v>0</v>
      </c>
      <c r="H5" s="20">
        <f>'参加申込書 男子'!E19</f>
        <v>0</v>
      </c>
      <c r="I5" s="20" t="str">
        <f t="shared" si="1"/>
        <v>0 0</v>
      </c>
      <c r="J5" s="22" t="str">
        <f>'参加申込書 男子'!G19</f>
        <v/>
      </c>
      <c r="K5" s="19">
        <f>'参加申込書 男子'!H19</f>
        <v>0</v>
      </c>
      <c r="L5" s="19" t="str">
        <f>AD申請書!H14</f>
        <v/>
      </c>
    </row>
    <row r="6" spans="1:20">
      <c r="A6" s="20">
        <v>5</v>
      </c>
      <c r="B6" s="20">
        <f>所属団体情報!D7</f>
        <v>0</v>
      </c>
      <c r="C6" s="20" t="s">
        <v>133</v>
      </c>
      <c r="D6" s="20">
        <f>'参加申込書 男子'!$D$22</f>
        <v>0</v>
      </c>
      <c r="E6" s="20">
        <f>'参加申込書 男子'!$E$22</f>
        <v>0</v>
      </c>
      <c r="F6" s="20" t="str">
        <f t="shared" si="0"/>
        <v>0 0</v>
      </c>
      <c r="G6" s="20">
        <f>'参加申込書 男子'!D21</f>
        <v>0</v>
      </c>
      <c r="H6" s="20">
        <f>'参加申込書 男子'!E21</f>
        <v>0</v>
      </c>
      <c r="I6" s="20" t="str">
        <f t="shared" si="1"/>
        <v>0 0</v>
      </c>
      <c r="J6" s="22" t="str">
        <f>'参加申込書 男子'!G21</f>
        <v/>
      </c>
      <c r="K6" s="19">
        <f>'参加申込書 男子'!H21</f>
        <v>0</v>
      </c>
    </row>
    <row r="7" spans="1:20">
      <c r="A7" s="20">
        <v>6</v>
      </c>
      <c r="B7" s="20">
        <f>所属団体情報!D7</f>
        <v>0</v>
      </c>
      <c r="C7" s="20" t="s">
        <v>133</v>
      </c>
      <c r="D7" s="20">
        <f>'参加申込書 男子'!$D$24</f>
        <v>0</v>
      </c>
      <c r="E7" s="20">
        <f>'参加申込書 男子'!$E$24</f>
        <v>0</v>
      </c>
      <c r="F7" s="20" t="str">
        <f t="shared" si="0"/>
        <v>0 0</v>
      </c>
      <c r="G7" s="20">
        <f>'参加申込書 男子'!D23</f>
        <v>0</v>
      </c>
      <c r="H7" s="20">
        <f>'参加申込書 男子'!E23</f>
        <v>0</v>
      </c>
      <c r="I7" s="20" t="str">
        <f t="shared" si="1"/>
        <v>0 0</v>
      </c>
      <c r="J7" s="22" t="str">
        <f>'参加申込書 男子'!G23</f>
        <v/>
      </c>
      <c r="K7" s="19">
        <f>'参加申込書 男子'!H23</f>
        <v>0</v>
      </c>
    </row>
    <row r="8" spans="1:20">
      <c r="A8" s="20">
        <v>7</v>
      </c>
      <c r="B8" s="20">
        <f>所属団体情報!D7</f>
        <v>0</v>
      </c>
      <c r="C8" s="20" t="s">
        <v>133</v>
      </c>
      <c r="D8" s="20">
        <f>'参加申込書 男子'!$D$26</f>
        <v>0</v>
      </c>
      <c r="E8" s="20">
        <f>'参加申込書 男子'!$E$26</f>
        <v>0</v>
      </c>
      <c r="F8" s="20" t="str">
        <f t="shared" si="0"/>
        <v>0 0</v>
      </c>
      <c r="G8" s="20">
        <f>'参加申込書 男子'!D25</f>
        <v>0</v>
      </c>
      <c r="H8" s="20">
        <f>'参加申込書 男子'!E25</f>
        <v>0</v>
      </c>
      <c r="I8" s="20" t="str">
        <f t="shared" si="1"/>
        <v>0 0</v>
      </c>
      <c r="J8" s="22" t="str">
        <f>'参加申込書 男子'!G25</f>
        <v/>
      </c>
      <c r="K8" s="19">
        <f>'参加申込書 男子'!H25</f>
        <v>0</v>
      </c>
    </row>
    <row r="9" spans="1:20">
      <c r="A9" s="20">
        <v>8</v>
      </c>
      <c r="B9" s="20">
        <f>所属団体情報!D7</f>
        <v>0</v>
      </c>
      <c r="C9" s="20" t="s">
        <v>133</v>
      </c>
      <c r="D9" s="20">
        <f>'参加申込書 男子'!$D$28</f>
        <v>0</v>
      </c>
      <c r="E9" s="20">
        <f>'参加申込書 男子'!$E$28</f>
        <v>0</v>
      </c>
      <c r="F9" s="20" t="str">
        <f t="shared" si="0"/>
        <v>0 0</v>
      </c>
      <c r="G9" s="20">
        <f>'参加申込書 男子'!D27</f>
        <v>0</v>
      </c>
      <c r="H9" s="20">
        <f>'参加申込書 男子'!E27</f>
        <v>0</v>
      </c>
      <c r="I9" s="20" t="str">
        <f t="shared" si="1"/>
        <v>0 0</v>
      </c>
      <c r="J9" s="22" t="str">
        <f>'参加申込書 男子'!G27</f>
        <v/>
      </c>
      <c r="K9" s="19">
        <f>'参加申込書 男子'!H27</f>
        <v>0</v>
      </c>
    </row>
    <row r="10" spans="1:20">
      <c r="A10" s="20">
        <v>9</v>
      </c>
      <c r="B10" s="20">
        <f>所属団体情報!D7</f>
        <v>0</v>
      </c>
      <c r="C10" s="20" t="s">
        <v>133</v>
      </c>
      <c r="D10" s="20">
        <f>'参加申込書 男子'!D$30</f>
        <v>0</v>
      </c>
      <c r="E10" s="20">
        <f>'参加申込書 男子'!$E$30</f>
        <v>0</v>
      </c>
      <c r="F10" s="20" t="str">
        <f>CONCATENATE(D10, " ",E10)</f>
        <v>0 0</v>
      </c>
      <c r="G10" s="20">
        <f>'参加申込書 男子'!D29</f>
        <v>0</v>
      </c>
      <c r="H10" s="20">
        <f>'参加申込書 男子'!E29</f>
        <v>0</v>
      </c>
      <c r="I10" s="20" t="str">
        <f t="shared" si="1"/>
        <v>0 0</v>
      </c>
      <c r="J10" s="22" t="str">
        <f>'参加申込書 男子'!G29</f>
        <v/>
      </c>
      <c r="K10" s="19">
        <f>'参加申込書 男子'!H29</f>
        <v>0</v>
      </c>
    </row>
    <row r="11" spans="1:20">
      <c r="A11" s="20">
        <v>10</v>
      </c>
      <c r="B11" s="20">
        <f>所属団体情報!D7</f>
        <v>0</v>
      </c>
      <c r="C11" s="20" t="s">
        <v>133</v>
      </c>
      <c r="D11" s="20">
        <f>'参加申込書 男子'!$D$32</f>
        <v>0</v>
      </c>
      <c r="E11" s="20">
        <f>'参加申込書 男子'!$E$32</f>
        <v>0</v>
      </c>
      <c r="F11" s="20" t="str">
        <f t="shared" si="0"/>
        <v>0 0</v>
      </c>
      <c r="G11" s="20">
        <f>'参加申込書 男子'!D31</f>
        <v>0</v>
      </c>
      <c r="H11" s="20">
        <f>'参加申込書 男子'!E31</f>
        <v>0</v>
      </c>
      <c r="I11" s="20" t="str">
        <f t="shared" si="1"/>
        <v>0 0</v>
      </c>
      <c r="J11" s="22" t="str">
        <f>'参加申込書 男子'!G31</f>
        <v/>
      </c>
      <c r="K11" s="19">
        <f>'参加申込書 男子'!H31</f>
        <v>0</v>
      </c>
    </row>
    <row r="12" spans="1:20">
      <c r="A12" s="20">
        <v>11</v>
      </c>
      <c r="B12" s="20">
        <f>所属団体情報!D7</f>
        <v>0</v>
      </c>
      <c r="C12" s="20" t="s">
        <v>133</v>
      </c>
      <c r="D12" s="20">
        <f>'参加申込書 男子'!$D$34</f>
        <v>0</v>
      </c>
      <c r="E12" s="20">
        <f>'参加申込書 男子'!$E$34</f>
        <v>0</v>
      </c>
      <c r="F12" s="20" t="str">
        <f t="shared" si="0"/>
        <v>0 0</v>
      </c>
      <c r="G12" s="20">
        <f>'参加申込書 男子'!D33</f>
        <v>0</v>
      </c>
      <c r="H12" s="20">
        <f>'参加申込書 男子'!E33</f>
        <v>0</v>
      </c>
      <c r="I12" s="20" t="str">
        <f t="shared" si="1"/>
        <v>0 0</v>
      </c>
      <c r="J12" s="22" t="str">
        <f>'参加申込書 男子'!G33</f>
        <v/>
      </c>
      <c r="K12" s="19">
        <f>'参加申込書 男子'!H33</f>
        <v>0</v>
      </c>
    </row>
    <row r="13" spans="1:20">
      <c r="A13" s="20">
        <v>12</v>
      </c>
      <c r="B13" s="20">
        <f>所属団体情報!D7</f>
        <v>0</v>
      </c>
      <c r="C13" s="20" t="s">
        <v>133</v>
      </c>
      <c r="D13" s="20">
        <f>'参加申込書 男子'!$D$36</f>
        <v>0</v>
      </c>
      <c r="E13" s="20">
        <f>'参加申込書 男子'!$E$36</f>
        <v>0</v>
      </c>
      <c r="F13" s="20" t="str">
        <f t="shared" si="0"/>
        <v>0 0</v>
      </c>
      <c r="G13" s="20">
        <f>'参加申込書 男子'!D35</f>
        <v>0</v>
      </c>
      <c r="H13" s="20">
        <f>'参加申込書 男子'!E35</f>
        <v>0</v>
      </c>
      <c r="I13" s="20" t="str">
        <f t="shared" si="1"/>
        <v>0 0</v>
      </c>
      <c r="J13" s="22" t="str">
        <f>'参加申込書 男子'!G35</f>
        <v/>
      </c>
      <c r="K13" s="19">
        <f>'参加申込書 男子'!H35</f>
        <v>0</v>
      </c>
    </row>
    <row r="14" spans="1:20">
      <c r="A14" s="20">
        <v>13</v>
      </c>
      <c r="B14" s="20">
        <f>所属団体情報!D7</f>
        <v>0</v>
      </c>
      <c r="C14" s="20" t="s">
        <v>133</v>
      </c>
      <c r="D14" s="20">
        <f>'参加申込書 男子'!$D$38</f>
        <v>0</v>
      </c>
      <c r="E14" s="20">
        <f>'参加申込書 男子'!$E$38</f>
        <v>0</v>
      </c>
      <c r="F14" s="20" t="str">
        <f t="shared" si="0"/>
        <v>0 0</v>
      </c>
      <c r="G14" s="20">
        <f>'参加申込書 男子'!D37</f>
        <v>0</v>
      </c>
      <c r="H14" s="20">
        <f>'参加申込書 男子'!E37</f>
        <v>0</v>
      </c>
      <c r="I14" s="20" t="str">
        <f t="shared" si="1"/>
        <v>0 0</v>
      </c>
      <c r="J14" s="22" t="str">
        <f>'参加申込書 男子'!G37</f>
        <v/>
      </c>
      <c r="K14" s="19">
        <f>'参加申込書 男子'!H37</f>
        <v>0</v>
      </c>
    </row>
    <row r="15" spans="1:20">
      <c r="A15" s="20">
        <v>14</v>
      </c>
      <c r="B15" s="20">
        <f>所属団体情報!D7</f>
        <v>0</v>
      </c>
      <c r="C15" s="20" t="s">
        <v>133</v>
      </c>
      <c r="D15" s="20">
        <f>'参加申込書 男子'!$D$40</f>
        <v>0</v>
      </c>
      <c r="E15" s="20">
        <f>'参加申込書 男子'!$E$40</f>
        <v>0</v>
      </c>
      <c r="F15" s="20" t="str">
        <f t="shared" si="0"/>
        <v>0 0</v>
      </c>
      <c r="G15" s="20">
        <f>'参加申込書 男子'!D39</f>
        <v>0</v>
      </c>
      <c r="H15" s="20">
        <f>'参加申込書 男子'!E39</f>
        <v>0</v>
      </c>
      <c r="I15" s="20" t="str">
        <f t="shared" si="1"/>
        <v>0 0</v>
      </c>
      <c r="J15" s="22" t="str">
        <f>'参加申込書 男子'!G39</f>
        <v/>
      </c>
      <c r="K15" s="19">
        <f>'参加申込書 男子'!H39</f>
        <v>0</v>
      </c>
    </row>
    <row r="16" spans="1:20">
      <c r="A16" s="20">
        <v>15</v>
      </c>
      <c r="B16" s="20">
        <f>所属団体情報!D7</f>
        <v>0</v>
      </c>
      <c r="C16" s="20" t="s">
        <v>133</v>
      </c>
      <c r="D16" s="20">
        <f>'参加申込書 男子'!$D$42</f>
        <v>0</v>
      </c>
      <c r="E16" s="20">
        <f>'参加申込書 男子'!$E$42</f>
        <v>0</v>
      </c>
      <c r="F16" s="20" t="str">
        <f t="shared" si="0"/>
        <v>0 0</v>
      </c>
      <c r="G16" s="20">
        <f>'参加申込書 男子'!D41</f>
        <v>0</v>
      </c>
      <c r="H16" s="20">
        <f>'参加申込書 男子'!E41</f>
        <v>0</v>
      </c>
      <c r="I16" s="20" t="str">
        <f t="shared" si="1"/>
        <v>0 0</v>
      </c>
      <c r="J16" s="22" t="str">
        <f>'参加申込書 男子'!G41</f>
        <v/>
      </c>
      <c r="K16" s="19">
        <f>'参加申込書 男子'!H41</f>
        <v>0</v>
      </c>
    </row>
    <row r="17" spans="1:11">
      <c r="A17" s="20">
        <v>16</v>
      </c>
      <c r="B17" s="20">
        <f>所属団体情報!D7</f>
        <v>0</v>
      </c>
      <c r="C17" s="20" t="s">
        <v>133</v>
      </c>
      <c r="D17" s="20">
        <f>'参加申込書 男子'!$D$44</f>
        <v>0</v>
      </c>
      <c r="E17" s="20">
        <f>'参加申込書 男子'!$E$44</f>
        <v>0</v>
      </c>
      <c r="F17" s="20" t="str">
        <f t="shared" si="0"/>
        <v>0 0</v>
      </c>
      <c r="G17" s="20">
        <f>'参加申込書 男子'!D43</f>
        <v>0</v>
      </c>
      <c r="H17" s="20">
        <f>'参加申込書 男子'!E43</f>
        <v>0</v>
      </c>
      <c r="I17" s="20" t="str">
        <f t="shared" si="1"/>
        <v>0 0</v>
      </c>
      <c r="J17" s="22" t="str">
        <f>'参加申込書 男子'!G43</f>
        <v/>
      </c>
      <c r="K17" s="19">
        <f>'参加申込書 男子'!H43</f>
        <v>0</v>
      </c>
    </row>
    <row r="18" spans="1:11">
      <c r="A18" s="20">
        <v>17</v>
      </c>
      <c r="B18" s="20">
        <f>所属団体情報!D7</f>
        <v>0</v>
      </c>
      <c r="C18" s="20" t="s">
        <v>133</v>
      </c>
      <c r="D18" s="20">
        <f>'参加申込書 男子'!$D$46</f>
        <v>0</v>
      </c>
      <c r="E18" s="20">
        <f>'参加申込書 男子'!$E$46</f>
        <v>0</v>
      </c>
      <c r="F18" s="20" t="str">
        <f t="shared" si="0"/>
        <v>0 0</v>
      </c>
      <c r="G18" s="20">
        <f>'参加申込書 男子'!D45</f>
        <v>0</v>
      </c>
      <c r="H18" s="20">
        <f>'参加申込書 男子'!E45</f>
        <v>0</v>
      </c>
      <c r="I18" s="20" t="str">
        <f t="shared" si="1"/>
        <v>0 0</v>
      </c>
      <c r="J18" s="22" t="str">
        <f>'参加申込書 男子'!G45</f>
        <v/>
      </c>
      <c r="K18" s="19">
        <f>'参加申込書 男子'!H45</f>
        <v>0</v>
      </c>
    </row>
    <row r="19" spans="1:11">
      <c r="A19" s="20">
        <v>18</v>
      </c>
      <c r="B19" s="20">
        <f>所属団体情報!D7</f>
        <v>0</v>
      </c>
      <c r="C19" s="20" t="s">
        <v>133</v>
      </c>
      <c r="D19" s="20">
        <f>'参加申込書 男子'!$D$48</f>
        <v>0</v>
      </c>
      <c r="E19" s="20">
        <f>'参加申込書 男子'!$E$48</f>
        <v>0</v>
      </c>
      <c r="F19" s="20" t="str">
        <f t="shared" si="0"/>
        <v>0 0</v>
      </c>
      <c r="G19" s="20">
        <f>'参加申込書 男子'!D47</f>
        <v>0</v>
      </c>
      <c r="H19" s="20">
        <f>'参加申込書 男子'!E47</f>
        <v>0</v>
      </c>
      <c r="I19" s="20" t="str">
        <f t="shared" si="1"/>
        <v>0 0</v>
      </c>
      <c r="J19" s="22" t="str">
        <f>'参加申込書 男子'!G47</f>
        <v/>
      </c>
      <c r="K19" s="19">
        <f>'参加申込書 男子'!H47</f>
        <v>0</v>
      </c>
    </row>
    <row r="20" spans="1:11">
      <c r="A20" s="20">
        <v>19</v>
      </c>
      <c r="B20" s="20">
        <f>所属団体情報!D7</f>
        <v>0</v>
      </c>
      <c r="C20" s="20" t="s">
        <v>133</v>
      </c>
      <c r="D20" s="20">
        <f>'参加申込書 男子'!$D$50</f>
        <v>0</v>
      </c>
      <c r="E20" s="20">
        <f>'参加申込書 男子'!$E$50</f>
        <v>0</v>
      </c>
      <c r="F20" s="20" t="str">
        <f t="shared" si="0"/>
        <v>0 0</v>
      </c>
      <c r="G20" s="20">
        <f>'参加申込書 男子'!D49</f>
        <v>0</v>
      </c>
      <c r="H20" s="20">
        <f>'参加申込書 男子'!E49</f>
        <v>0</v>
      </c>
      <c r="I20" s="20" t="str">
        <f t="shared" si="1"/>
        <v>0 0</v>
      </c>
      <c r="J20" s="22" t="str">
        <f>'参加申込書 男子'!G49</f>
        <v/>
      </c>
      <c r="K20" s="19">
        <f>'参加申込書 男子'!H49</f>
        <v>0</v>
      </c>
    </row>
    <row r="21" spans="1:11">
      <c r="A21" s="20">
        <v>20</v>
      </c>
      <c r="B21" s="20">
        <f>所属団体情報!D7</f>
        <v>0</v>
      </c>
      <c r="C21" s="20" t="s">
        <v>133</v>
      </c>
      <c r="D21" s="20">
        <f>'参加申込書 男子'!$D$52</f>
        <v>0</v>
      </c>
      <c r="E21" s="20">
        <f>'参加申込書 男子'!$E$52</f>
        <v>0</v>
      </c>
      <c r="F21" s="20" t="str">
        <f t="shared" si="0"/>
        <v>0 0</v>
      </c>
      <c r="G21" s="20">
        <f>'参加申込書 男子'!D51</f>
        <v>0</v>
      </c>
      <c r="H21" s="20">
        <f>'参加申込書 男子'!E51</f>
        <v>0</v>
      </c>
      <c r="I21" s="20" t="str">
        <f t="shared" si="1"/>
        <v>0 0</v>
      </c>
      <c r="J21" s="22" t="str">
        <f>'参加申込書 男子'!G51</f>
        <v/>
      </c>
      <c r="K21" s="19">
        <f>'参加申込書 男子'!H51</f>
        <v>0</v>
      </c>
    </row>
    <row r="22" spans="1:11">
      <c r="A22" s="20">
        <v>21</v>
      </c>
      <c r="B22" s="20">
        <f>所属団体情報!D7</f>
        <v>0</v>
      </c>
      <c r="C22" s="20" t="s">
        <v>133</v>
      </c>
      <c r="D22" s="20">
        <f>'参加申込書 男子'!$D$54</f>
        <v>0</v>
      </c>
      <c r="E22" s="20">
        <f>'参加申込書 男子'!$E$54</f>
        <v>0</v>
      </c>
      <c r="F22" s="20" t="str">
        <f t="shared" si="0"/>
        <v>0 0</v>
      </c>
      <c r="G22" s="20">
        <f>'参加申込書 男子'!D53</f>
        <v>0</v>
      </c>
      <c r="H22" s="20">
        <f>'参加申込書 男子'!E53</f>
        <v>0</v>
      </c>
      <c r="I22" s="20" t="str">
        <f t="shared" si="1"/>
        <v>0 0</v>
      </c>
      <c r="J22" s="22" t="str">
        <f>'参加申込書 男子'!G53</f>
        <v/>
      </c>
      <c r="K22" s="19">
        <f>'参加申込書 男子'!H53</f>
        <v>0</v>
      </c>
    </row>
    <row r="23" spans="1:11">
      <c r="A23" s="20">
        <v>22</v>
      </c>
      <c r="B23" s="20">
        <f>所属団体情報!D7</f>
        <v>0</v>
      </c>
      <c r="C23" s="20" t="s">
        <v>133</v>
      </c>
      <c r="D23" s="20">
        <f>'参加申込書 男子'!$D$56</f>
        <v>0</v>
      </c>
      <c r="E23" s="20">
        <f>'参加申込書 男子'!$E$56</f>
        <v>0</v>
      </c>
      <c r="F23" s="20" t="str">
        <f t="shared" si="0"/>
        <v>0 0</v>
      </c>
      <c r="G23" s="20">
        <f>'参加申込書 男子'!D55</f>
        <v>0</v>
      </c>
      <c r="H23" s="20">
        <f>'参加申込書 男子'!E55</f>
        <v>0</v>
      </c>
      <c r="I23" s="20" t="str">
        <f t="shared" si="1"/>
        <v>0 0</v>
      </c>
      <c r="J23" s="22" t="str">
        <f>'参加申込書 男子'!G55</f>
        <v/>
      </c>
      <c r="K23" s="19">
        <f>'参加申込書 男子'!H55</f>
        <v>0</v>
      </c>
    </row>
    <row r="24" spans="1:11">
      <c r="A24" s="20">
        <v>23</v>
      </c>
      <c r="B24" s="20">
        <f>所属団体情報!D7</f>
        <v>0</v>
      </c>
      <c r="C24" s="20" t="s">
        <v>133</v>
      </c>
      <c r="D24" s="20">
        <f>'参加申込書 男子'!$D$58</f>
        <v>0</v>
      </c>
      <c r="E24" s="20">
        <f>'参加申込書 男子'!$E$58</f>
        <v>0</v>
      </c>
      <c r="F24" s="20" t="str">
        <f t="shared" si="0"/>
        <v>0 0</v>
      </c>
      <c r="G24" s="20">
        <f>'参加申込書 男子'!D57</f>
        <v>0</v>
      </c>
      <c r="H24" s="20">
        <f>'参加申込書 男子'!E57</f>
        <v>0</v>
      </c>
      <c r="I24" s="20" t="str">
        <f t="shared" si="1"/>
        <v>0 0</v>
      </c>
      <c r="J24" s="22" t="str">
        <f>'参加申込書 男子'!G57</f>
        <v/>
      </c>
      <c r="K24" s="19">
        <f>'参加申込書 男子'!H57</f>
        <v>0</v>
      </c>
    </row>
    <row r="25" spans="1:11">
      <c r="A25" s="20">
        <v>24</v>
      </c>
      <c r="B25" s="20">
        <f>所属団体情報!D7</f>
        <v>0</v>
      </c>
      <c r="C25" s="20" t="s">
        <v>133</v>
      </c>
      <c r="D25" s="20">
        <f>'参加申込書 男子'!$D$60</f>
        <v>0</v>
      </c>
      <c r="E25" s="20">
        <f>'参加申込書 男子'!$E$60</f>
        <v>0</v>
      </c>
      <c r="F25" s="20" t="str">
        <f t="shared" si="0"/>
        <v>0 0</v>
      </c>
      <c r="G25" s="20">
        <f>'参加申込書 男子'!D59</f>
        <v>0</v>
      </c>
      <c r="H25" s="20">
        <f>'参加申込書 男子'!E59</f>
        <v>0</v>
      </c>
      <c r="I25" s="20" t="str">
        <f t="shared" si="1"/>
        <v>0 0</v>
      </c>
      <c r="J25" s="22" t="str">
        <f>'参加申込書 男子'!G59</f>
        <v/>
      </c>
      <c r="K25" s="19">
        <f>'参加申込書 男子'!H59</f>
        <v>0</v>
      </c>
    </row>
    <row r="26" spans="1:11">
      <c r="A26" s="20">
        <v>25</v>
      </c>
      <c r="B26" s="20">
        <f>所属団体情報!D7</f>
        <v>0</v>
      </c>
      <c r="C26" s="20" t="s">
        <v>133</v>
      </c>
      <c r="D26" s="20">
        <f>'参加申込書 男子'!$D$62</f>
        <v>0</v>
      </c>
      <c r="E26" s="20">
        <f>'参加申込書 男子'!$E$62</f>
        <v>0</v>
      </c>
      <c r="F26" s="20" t="str">
        <f t="shared" si="0"/>
        <v>0 0</v>
      </c>
      <c r="G26" s="20">
        <f>'参加申込書 男子'!D61</f>
        <v>0</v>
      </c>
      <c r="H26" s="20">
        <f>'参加申込書 男子'!E61</f>
        <v>0</v>
      </c>
      <c r="I26" s="20" t="str">
        <f t="shared" si="1"/>
        <v>0 0</v>
      </c>
      <c r="J26" s="22" t="str">
        <f>'参加申込書 男子'!G61</f>
        <v/>
      </c>
      <c r="K26" s="19">
        <f>'参加申込書 男子'!H61</f>
        <v>0</v>
      </c>
    </row>
    <row r="27" spans="1:11">
      <c r="A27" s="20">
        <v>26</v>
      </c>
      <c r="B27" s="20">
        <f>所属団体情報!D7</f>
        <v>0</v>
      </c>
      <c r="C27" s="20" t="s">
        <v>133</v>
      </c>
      <c r="D27" s="20">
        <f>'参加申込書 男子'!$D$64</f>
        <v>0</v>
      </c>
      <c r="E27" s="20">
        <f>'参加申込書 男子'!$E$64</f>
        <v>0</v>
      </c>
      <c r="F27" s="20" t="str">
        <f t="shared" si="0"/>
        <v>0 0</v>
      </c>
      <c r="G27" s="20">
        <f>'参加申込書 男子'!D63</f>
        <v>0</v>
      </c>
      <c r="H27" s="20">
        <f>'参加申込書 男子'!E63</f>
        <v>0</v>
      </c>
      <c r="I27" s="20" t="str">
        <f t="shared" si="1"/>
        <v>0 0</v>
      </c>
      <c r="J27" s="22" t="str">
        <f>'参加申込書 男子'!G63</f>
        <v/>
      </c>
      <c r="K27" s="19">
        <f>'参加申込書 男子'!H63</f>
        <v>0</v>
      </c>
    </row>
    <row r="28" spans="1:11">
      <c r="A28" s="20">
        <v>27</v>
      </c>
      <c r="B28" s="20">
        <f>所属団体情報!D7</f>
        <v>0</v>
      </c>
      <c r="C28" s="20" t="s">
        <v>133</v>
      </c>
      <c r="D28" s="20">
        <f>'参加申込書 男子'!$D$66</f>
        <v>0</v>
      </c>
      <c r="E28" s="20">
        <f>'参加申込書 男子'!$E$66</f>
        <v>0</v>
      </c>
      <c r="F28" s="20" t="str">
        <f t="shared" si="0"/>
        <v>0 0</v>
      </c>
      <c r="G28" s="20">
        <f>'参加申込書 男子'!D65</f>
        <v>0</v>
      </c>
      <c r="H28" s="20">
        <f>'参加申込書 男子'!E65</f>
        <v>0</v>
      </c>
      <c r="I28" s="20" t="str">
        <f t="shared" si="1"/>
        <v>0 0</v>
      </c>
      <c r="J28" s="22" t="str">
        <f>'参加申込書 男子'!G65</f>
        <v/>
      </c>
      <c r="K28" s="19">
        <f>'参加申込書 男子'!H65</f>
        <v>0</v>
      </c>
    </row>
    <row r="29" spans="1:11">
      <c r="A29" s="20">
        <v>28</v>
      </c>
      <c r="B29" s="20">
        <f>所属団体情報!D7</f>
        <v>0</v>
      </c>
      <c r="C29" s="20" t="s">
        <v>133</v>
      </c>
      <c r="D29" s="20">
        <f>'参加申込書 男子'!$D$68</f>
        <v>0</v>
      </c>
      <c r="E29" s="20">
        <f>'参加申込書 男子'!$E$68</f>
        <v>0</v>
      </c>
      <c r="F29" s="20" t="str">
        <f t="shared" si="0"/>
        <v>0 0</v>
      </c>
      <c r="G29" s="20">
        <f>'参加申込書 男子'!D67</f>
        <v>0</v>
      </c>
      <c r="H29" s="20">
        <f>'参加申込書 男子'!E67</f>
        <v>0</v>
      </c>
      <c r="I29" s="20" t="str">
        <f t="shared" si="1"/>
        <v>0 0</v>
      </c>
      <c r="J29" s="22" t="str">
        <f>'参加申込書 男子'!G67</f>
        <v/>
      </c>
      <c r="K29" s="19">
        <f>'参加申込書 男子'!H67</f>
        <v>0</v>
      </c>
    </row>
    <row r="30" spans="1:11">
      <c r="A30" s="20">
        <v>29</v>
      </c>
      <c r="B30" s="20">
        <f>所属団体情報!D7</f>
        <v>0</v>
      </c>
      <c r="C30" s="20" t="s">
        <v>133</v>
      </c>
      <c r="D30" s="20">
        <f>'参加申込書 男子'!$D$70</f>
        <v>0</v>
      </c>
      <c r="E30" s="20">
        <f>'参加申込書 男子'!$E$70</f>
        <v>0</v>
      </c>
      <c r="F30" s="20" t="str">
        <f t="shared" si="0"/>
        <v>0 0</v>
      </c>
      <c r="G30" s="20">
        <f>'参加申込書 男子'!D69</f>
        <v>0</v>
      </c>
      <c r="H30" s="20">
        <f>'参加申込書 男子'!E69</f>
        <v>0</v>
      </c>
      <c r="I30" s="20" t="str">
        <f t="shared" si="1"/>
        <v>0 0</v>
      </c>
      <c r="J30" s="22" t="str">
        <f>'参加申込書 男子'!G69</f>
        <v/>
      </c>
      <c r="K30" s="19">
        <f>'参加申込書 男子'!H69</f>
        <v>0</v>
      </c>
    </row>
    <row r="31" spans="1:11">
      <c r="A31" s="20">
        <v>30</v>
      </c>
      <c r="B31" s="20">
        <f>所属団体情報!D7</f>
        <v>0</v>
      </c>
      <c r="C31" s="20" t="s">
        <v>133</v>
      </c>
      <c r="D31" s="20">
        <f>'参加申込書 男子'!$D$72</f>
        <v>0</v>
      </c>
      <c r="E31" s="20">
        <f>'参加申込書 男子'!$E$72</f>
        <v>0</v>
      </c>
      <c r="F31" s="20" t="str">
        <f t="shared" si="0"/>
        <v>0 0</v>
      </c>
      <c r="G31" s="20">
        <f>'参加申込書 男子'!D71</f>
        <v>0</v>
      </c>
      <c r="H31" s="20">
        <f>'参加申込書 男子'!E71</f>
        <v>0</v>
      </c>
      <c r="I31" s="20" t="str">
        <f t="shared" si="1"/>
        <v>0 0</v>
      </c>
      <c r="J31" s="22" t="str">
        <f>'参加申込書 男子'!G71</f>
        <v/>
      </c>
      <c r="K31" s="19">
        <f>'参加申込書 男子'!H71</f>
        <v>0</v>
      </c>
    </row>
    <row r="32" spans="1:11">
      <c r="A32" s="20">
        <v>1</v>
      </c>
      <c r="B32" s="20">
        <f>所属団体情報!D7</f>
        <v>0</v>
      </c>
      <c r="C32" s="20" t="s">
        <v>134</v>
      </c>
      <c r="D32" s="20">
        <f>'参加申込書 女子'!D14</f>
        <v>0</v>
      </c>
      <c r="E32" s="20">
        <f>'参加申込書 女子'!E14</f>
        <v>0</v>
      </c>
      <c r="F32" s="20" t="str">
        <f t="shared" si="0"/>
        <v>0 0</v>
      </c>
      <c r="G32" s="20">
        <f>'参加申込書 女子'!D13</f>
        <v>0</v>
      </c>
      <c r="H32" s="20">
        <f>'参加申込書 女子'!E13</f>
        <v>0</v>
      </c>
      <c r="I32" s="20" t="str">
        <f t="shared" si="1"/>
        <v>0 0</v>
      </c>
      <c r="J32" s="22" t="str">
        <f>'参加申込書 女子'!G13</f>
        <v/>
      </c>
      <c r="K32" s="19">
        <f>'参加申込書 女子'!H13</f>
        <v>0</v>
      </c>
    </row>
    <row r="33" spans="1:11">
      <c r="A33" s="20">
        <v>2</v>
      </c>
      <c r="B33" s="20">
        <f>所属団体情報!D7</f>
        <v>0</v>
      </c>
      <c r="C33" s="20" t="s">
        <v>134</v>
      </c>
      <c r="D33" s="20">
        <f>'参加申込書 女子'!D16</f>
        <v>0</v>
      </c>
      <c r="E33" s="20">
        <f>'参加申込書 女子'!E16</f>
        <v>0</v>
      </c>
      <c r="F33" s="20" t="str">
        <f t="shared" si="0"/>
        <v>0 0</v>
      </c>
      <c r="G33" s="20">
        <f>'参加申込書 女子'!D15</f>
        <v>0</v>
      </c>
      <c r="H33" s="20">
        <f>'参加申込書 女子'!E15</f>
        <v>0</v>
      </c>
      <c r="I33" s="20" t="str">
        <f t="shared" si="1"/>
        <v>0 0</v>
      </c>
      <c r="J33" s="22" t="str">
        <f>'参加申込書 女子'!G15</f>
        <v/>
      </c>
      <c r="K33" s="19">
        <f>'参加申込書 女子'!H15</f>
        <v>0</v>
      </c>
    </row>
    <row r="34" spans="1:11">
      <c r="A34" s="20">
        <v>3</v>
      </c>
      <c r="B34" s="20">
        <f>所属団体情報!D7</f>
        <v>0</v>
      </c>
      <c r="C34" s="20" t="s">
        <v>134</v>
      </c>
      <c r="D34" s="20">
        <f>'参加申込書 女子'!D18</f>
        <v>0</v>
      </c>
      <c r="E34" s="20">
        <f>'参加申込書 女子'!E18</f>
        <v>0</v>
      </c>
      <c r="F34" s="20" t="str">
        <f t="shared" si="0"/>
        <v>0 0</v>
      </c>
      <c r="G34" s="20">
        <f>'参加申込書 女子'!D17</f>
        <v>0</v>
      </c>
      <c r="H34" s="20">
        <f>'参加申込書 女子'!E17</f>
        <v>0</v>
      </c>
      <c r="I34" s="20" t="str">
        <f t="shared" si="1"/>
        <v>0 0</v>
      </c>
      <c r="J34" s="22" t="str">
        <f>'参加申込書 女子'!G17</f>
        <v/>
      </c>
      <c r="K34" s="19">
        <f>'参加申込書 女子'!H17</f>
        <v>0</v>
      </c>
    </row>
    <row r="35" spans="1:11">
      <c r="A35" s="20">
        <v>4</v>
      </c>
      <c r="B35" s="20">
        <f>所属団体情報!D7</f>
        <v>0</v>
      </c>
      <c r="C35" s="20" t="s">
        <v>134</v>
      </c>
      <c r="D35" s="20">
        <f>'参加申込書 女子'!D20</f>
        <v>0</v>
      </c>
      <c r="E35" s="20">
        <f>'参加申込書 女子'!E20</f>
        <v>0</v>
      </c>
      <c r="F35" s="20" t="str">
        <f t="shared" si="0"/>
        <v>0 0</v>
      </c>
      <c r="G35" s="20">
        <f>'参加申込書 女子'!D19</f>
        <v>0</v>
      </c>
      <c r="H35" s="20">
        <f>'参加申込書 女子'!E19</f>
        <v>0</v>
      </c>
      <c r="I35" s="20" t="str">
        <f t="shared" si="1"/>
        <v>0 0</v>
      </c>
      <c r="J35" s="22" t="str">
        <f>'参加申込書 女子'!G19</f>
        <v/>
      </c>
      <c r="K35" s="19">
        <f>'参加申込書 女子'!H19</f>
        <v>0</v>
      </c>
    </row>
    <row r="36" spans="1:11">
      <c r="A36" s="20">
        <v>5</v>
      </c>
      <c r="B36" s="20">
        <f>所属団体情報!D7</f>
        <v>0</v>
      </c>
      <c r="C36" s="20" t="s">
        <v>134</v>
      </c>
      <c r="D36" s="20">
        <f>'参加申込書 女子'!D22</f>
        <v>0</v>
      </c>
      <c r="E36" s="20">
        <f>'参加申込書 女子'!E22</f>
        <v>0</v>
      </c>
      <c r="F36" s="20" t="str">
        <f t="shared" si="0"/>
        <v>0 0</v>
      </c>
      <c r="G36" s="20">
        <f>'参加申込書 女子'!D21</f>
        <v>0</v>
      </c>
      <c r="H36" s="20">
        <f>'参加申込書 女子'!E21</f>
        <v>0</v>
      </c>
      <c r="I36" s="20" t="str">
        <f t="shared" si="1"/>
        <v>0 0</v>
      </c>
      <c r="J36" s="22" t="str">
        <f>'参加申込書 女子'!G21</f>
        <v/>
      </c>
      <c r="K36" s="19">
        <f>'参加申込書 女子'!H21</f>
        <v>0</v>
      </c>
    </row>
    <row r="37" spans="1:11">
      <c r="A37" s="20">
        <v>6</v>
      </c>
      <c r="B37" s="20">
        <f>所属団体情報!D7</f>
        <v>0</v>
      </c>
      <c r="C37" s="20" t="s">
        <v>134</v>
      </c>
      <c r="D37" s="20">
        <f>'参加申込書 女子'!D24</f>
        <v>0</v>
      </c>
      <c r="E37" s="20">
        <f>'参加申込書 女子'!E24</f>
        <v>0</v>
      </c>
      <c r="F37" s="20" t="str">
        <f t="shared" si="0"/>
        <v>0 0</v>
      </c>
      <c r="G37" s="20">
        <f>'参加申込書 女子'!D23</f>
        <v>0</v>
      </c>
      <c r="H37" s="20">
        <f>'参加申込書 女子'!E23</f>
        <v>0</v>
      </c>
      <c r="I37" s="20" t="str">
        <f t="shared" si="1"/>
        <v>0 0</v>
      </c>
      <c r="J37" s="22" t="str">
        <f>'参加申込書 女子'!G23</f>
        <v/>
      </c>
      <c r="K37" s="19">
        <f>'参加申込書 女子'!H23</f>
        <v>0</v>
      </c>
    </row>
    <row r="38" spans="1:11">
      <c r="A38" s="20">
        <v>7</v>
      </c>
      <c r="B38" s="20">
        <f>所属団体情報!D7</f>
        <v>0</v>
      </c>
      <c r="C38" s="20" t="s">
        <v>134</v>
      </c>
      <c r="D38" s="20">
        <f>'参加申込書 女子'!D26</f>
        <v>0</v>
      </c>
      <c r="E38" s="20">
        <f>'参加申込書 女子'!E26</f>
        <v>0</v>
      </c>
      <c r="F38" s="20" t="str">
        <f t="shared" si="0"/>
        <v>0 0</v>
      </c>
      <c r="G38" s="20">
        <f>'参加申込書 女子'!D25</f>
        <v>0</v>
      </c>
      <c r="H38" s="20">
        <f>'参加申込書 女子'!E25</f>
        <v>0</v>
      </c>
      <c r="I38" s="20" t="str">
        <f t="shared" si="1"/>
        <v>0 0</v>
      </c>
      <c r="J38" s="22" t="str">
        <f>'参加申込書 女子'!G25</f>
        <v/>
      </c>
      <c r="K38" s="19">
        <f>'参加申込書 女子'!H25</f>
        <v>0</v>
      </c>
    </row>
    <row r="39" spans="1:11">
      <c r="A39" s="20">
        <v>8</v>
      </c>
      <c r="B39" s="20">
        <f>所属団体情報!D7</f>
        <v>0</v>
      </c>
      <c r="C39" s="20" t="s">
        <v>134</v>
      </c>
      <c r="D39" s="20">
        <f>'参加申込書 女子'!D28</f>
        <v>0</v>
      </c>
      <c r="E39" s="20">
        <f>'参加申込書 女子'!E28</f>
        <v>0</v>
      </c>
      <c r="F39" s="20" t="str">
        <f t="shared" si="0"/>
        <v>0 0</v>
      </c>
      <c r="G39" s="20">
        <f>'参加申込書 女子'!D27</f>
        <v>0</v>
      </c>
      <c r="H39" s="20">
        <f>'参加申込書 女子'!E27</f>
        <v>0</v>
      </c>
      <c r="I39" s="20" t="str">
        <f t="shared" si="1"/>
        <v>0 0</v>
      </c>
      <c r="J39" s="22" t="str">
        <f>'参加申込書 女子'!G27</f>
        <v/>
      </c>
      <c r="K39" s="19">
        <f>'参加申込書 女子'!H27</f>
        <v>0</v>
      </c>
    </row>
    <row r="40" spans="1:11">
      <c r="A40" s="20">
        <v>9</v>
      </c>
      <c r="B40" s="20">
        <f>所属団体情報!D7</f>
        <v>0</v>
      </c>
      <c r="C40" s="20" t="s">
        <v>134</v>
      </c>
      <c r="D40" s="20">
        <f>'参加申込書 女子'!D30</f>
        <v>0</v>
      </c>
      <c r="E40" s="20">
        <f>'参加申込書 女子'!E30</f>
        <v>0</v>
      </c>
      <c r="F40" s="20" t="str">
        <f t="shared" si="0"/>
        <v>0 0</v>
      </c>
      <c r="G40" s="20">
        <f>'参加申込書 女子'!D29</f>
        <v>0</v>
      </c>
      <c r="H40" s="20">
        <f>'参加申込書 女子'!E29</f>
        <v>0</v>
      </c>
      <c r="I40" s="20" t="str">
        <f t="shared" si="1"/>
        <v>0 0</v>
      </c>
      <c r="J40" s="22" t="str">
        <f>'参加申込書 女子'!G29</f>
        <v/>
      </c>
      <c r="K40" s="19">
        <f>'参加申込書 女子'!H29</f>
        <v>0</v>
      </c>
    </row>
    <row r="41" spans="1:11">
      <c r="A41" s="20">
        <v>10</v>
      </c>
      <c r="B41" s="20">
        <f>所属団体情報!D7</f>
        <v>0</v>
      </c>
      <c r="C41" s="20" t="s">
        <v>134</v>
      </c>
      <c r="D41" s="20">
        <f>'参加申込書 女子'!D32</f>
        <v>0</v>
      </c>
      <c r="E41" s="20">
        <f>'参加申込書 女子'!E32</f>
        <v>0</v>
      </c>
      <c r="F41" s="20" t="str">
        <f t="shared" si="0"/>
        <v>0 0</v>
      </c>
      <c r="G41" s="20">
        <f>'参加申込書 女子'!D31</f>
        <v>0</v>
      </c>
      <c r="H41" s="20">
        <f>'参加申込書 女子'!E31</f>
        <v>0</v>
      </c>
      <c r="I41" s="20" t="str">
        <f t="shared" si="1"/>
        <v>0 0</v>
      </c>
      <c r="J41" s="22" t="str">
        <f>'参加申込書 女子'!G31</f>
        <v/>
      </c>
      <c r="K41" s="19">
        <f>'参加申込書 女子'!H31</f>
        <v>0</v>
      </c>
    </row>
    <row r="42" spans="1:11">
      <c r="A42" s="20">
        <v>11</v>
      </c>
      <c r="B42" s="20">
        <f>所属団体情報!D7</f>
        <v>0</v>
      </c>
      <c r="C42" s="20" t="s">
        <v>134</v>
      </c>
      <c r="D42" s="20">
        <f>'参加申込書 女子'!D34</f>
        <v>0</v>
      </c>
      <c r="E42" s="20">
        <f>'参加申込書 女子'!E34</f>
        <v>0</v>
      </c>
      <c r="F42" s="20" t="str">
        <f t="shared" si="0"/>
        <v>0 0</v>
      </c>
      <c r="G42" s="20">
        <f>'参加申込書 女子'!D33</f>
        <v>0</v>
      </c>
      <c r="H42" s="20">
        <f>'参加申込書 女子'!E33</f>
        <v>0</v>
      </c>
      <c r="I42" s="20" t="str">
        <f t="shared" si="1"/>
        <v>0 0</v>
      </c>
      <c r="J42" s="22" t="str">
        <f>'参加申込書 女子'!G33</f>
        <v/>
      </c>
      <c r="K42" s="19">
        <f>'参加申込書 女子'!H33</f>
        <v>0</v>
      </c>
    </row>
    <row r="43" spans="1:11">
      <c r="A43" s="20">
        <v>12</v>
      </c>
      <c r="B43" s="20">
        <f>所属団体情報!D7</f>
        <v>0</v>
      </c>
      <c r="C43" s="20" t="s">
        <v>134</v>
      </c>
      <c r="D43" s="20">
        <f>'参加申込書 女子'!D36</f>
        <v>0</v>
      </c>
      <c r="E43" s="20">
        <f>'参加申込書 女子'!E36</f>
        <v>0</v>
      </c>
      <c r="F43" s="20" t="str">
        <f t="shared" si="0"/>
        <v>0 0</v>
      </c>
      <c r="G43" s="20">
        <f>'参加申込書 女子'!D35</f>
        <v>0</v>
      </c>
      <c r="H43" s="20">
        <f>'参加申込書 女子'!E35</f>
        <v>0</v>
      </c>
      <c r="I43" s="20" t="str">
        <f t="shared" si="1"/>
        <v>0 0</v>
      </c>
      <c r="J43" s="22" t="str">
        <f>'参加申込書 女子'!G35</f>
        <v/>
      </c>
      <c r="K43" s="19">
        <f>'参加申込書 女子'!H35</f>
        <v>0</v>
      </c>
    </row>
    <row r="44" spans="1:11">
      <c r="A44" s="20">
        <v>13</v>
      </c>
      <c r="B44" s="20">
        <f>所属団体情報!D7</f>
        <v>0</v>
      </c>
      <c r="C44" s="20" t="s">
        <v>134</v>
      </c>
      <c r="D44" s="20">
        <f>'参加申込書 女子'!D38</f>
        <v>0</v>
      </c>
      <c r="E44" s="20">
        <f>'参加申込書 女子'!E38</f>
        <v>0</v>
      </c>
      <c r="F44" s="20" t="str">
        <f t="shared" si="0"/>
        <v>0 0</v>
      </c>
      <c r="G44" s="20">
        <f>'参加申込書 女子'!D37</f>
        <v>0</v>
      </c>
      <c r="H44" s="20">
        <f>'参加申込書 女子'!E37</f>
        <v>0</v>
      </c>
      <c r="I44" s="20" t="str">
        <f t="shared" si="1"/>
        <v>0 0</v>
      </c>
      <c r="J44" s="22" t="str">
        <f>'参加申込書 女子'!G37</f>
        <v/>
      </c>
      <c r="K44" s="19">
        <f>'参加申込書 女子'!H37</f>
        <v>0</v>
      </c>
    </row>
    <row r="45" spans="1:11">
      <c r="A45" s="20">
        <v>14</v>
      </c>
      <c r="B45" s="20">
        <f>所属団体情報!D7</f>
        <v>0</v>
      </c>
      <c r="C45" s="20" t="s">
        <v>134</v>
      </c>
      <c r="D45" s="20">
        <f>'参加申込書 女子'!D40</f>
        <v>0</v>
      </c>
      <c r="E45" s="20">
        <f>'参加申込書 女子'!E40</f>
        <v>0</v>
      </c>
      <c r="F45" s="20" t="str">
        <f t="shared" si="0"/>
        <v>0 0</v>
      </c>
      <c r="G45" s="20">
        <f>'参加申込書 女子'!D39</f>
        <v>0</v>
      </c>
      <c r="H45" s="20">
        <f>'参加申込書 女子'!E39</f>
        <v>0</v>
      </c>
      <c r="I45" s="20" t="str">
        <f t="shared" si="1"/>
        <v>0 0</v>
      </c>
      <c r="J45" s="22" t="str">
        <f>'参加申込書 女子'!G39</f>
        <v/>
      </c>
      <c r="K45" s="19">
        <f>'参加申込書 女子'!H39</f>
        <v>0</v>
      </c>
    </row>
    <row r="46" spans="1:11">
      <c r="A46" s="20">
        <v>15</v>
      </c>
      <c r="B46" s="20">
        <f>所属団体情報!D7</f>
        <v>0</v>
      </c>
      <c r="C46" s="20" t="s">
        <v>134</v>
      </c>
      <c r="D46" s="20">
        <f>'参加申込書 女子'!D42</f>
        <v>0</v>
      </c>
      <c r="E46" s="20">
        <f>'参加申込書 女子'!E42</f>
        <v>0</v>
      </c>
      <c r="F46" s="20" t="str">
        <f t="shared" si="0"/>
        <v>0 0</v>
      </c>
      <c r="G46" s="20">
        <f>'参加申込書 女子'!D41</f>
        <v>0</v>
      </c>
      <c r="H46" s="20">
        <f>'参加申込書 女子'!E41</f>
        <v>0</v>
      </c>
      <c r="I46" s="20" t="str">
        <f t="shared" si="1"/>
        <v>0 0</v>
      </c>
      <c r="J46" s="22" t="str">
        <f>'参加申込書 女子'!G41</f>
        <v/>
      </c>
      <c r="K46" s="19">
        <f>'参加申込書 女子'!H41</f>
        <v>0</v>
      </c>
    </row>
    <row r="47" spans="1:11">
      <c r="A47" s="20">
        <v>16</v>
      </c>
      <c r="B47" s="20">
        <f>所属団体情報!D7</f>
        <v>0</v>
      </c>
      <c r="C47" s="20" t="s">
        <v>134</v>
      </c>
      <c r="D47" s="20">
        <f>'参加申込書 女子'!D44</f>
        <v>0</v>
      </c>
      <c r="E47" s="20">
        <f>'参加申込書 女子'!E44</f>
        <v>0</v>
      </c>
      <c r="F47" s="20" t="str">
        <f t="shared" si="0"/>
        <v>0 0</v>
      </c>
      <c r="G47" s="20">
        <f>'参加申込書 女子'!D43</f>
        <v>0</v>
      </c>
      <c r="H47" s="20">
        <f>'参加申込書 女子'!E43</f>
        <v>0</v>
      </c>
      <c r="I47" s="20" t="str">
        <f t="shared" si="1"/>
        <v>0 0</v>
      </c>
      <c r="J47" s="22" t="str">
        <f>'参加申込書 女子'!G43</f>
        <v/>
      </c>
      <c r="K47" s="19">
        <f>'参加申込書 女子'!H43</f>
        <v>0</v>
      </c>
    </row>
    <row r="48" spans="1:11">
      <c r="A48" s="20">
        <v>17</v>
      </c>
      <c r="B48" s="20">
        <f>所属団体情報!D7</f>
        <v>0</v>
      </c>
      <c r="C48" s="20" t="s">
        <v>134</v>
      </c>
      <c r="D48" s="20">
        <f>'参加申込書 女子'!D46</f>
        <v>0</v>
      </c>
      <c r="E48" s="20">
        <f>'参加申込書 女子'!E46</f>
        <v>0</v>
      </c>
      <c r="F48" s="20" t="str">
        <f t="shared" si="0"/>
        <v>0 0</v>
      </c>
      <c r="G48" s="20">
        <f>'参加申込書 女子'!D45</f>
        <v>0</v>
      </c>
      <c r="H48" s="20">
        <f>'参加申込書 女子'!E45</f>
        <v>0</v>
      </c>
      <c r="I48" s="20" t="str">
        <f t="shared" si="1"/>
        <v>0 0</v>
      </c>
      <c r="J48" s="22" t="str">
        <f>'参加申込書 女子'!G45</f>
        <v/>
      </c>
      <c r="K48" s="19">
        <f>'参加申込書 女子'!H45</f>
        <v>0</v>
      </c>
    </row>
    <row r="49" spans="1:11">
      <c r="A49" s="20">
        <v>18</v>
      </c>
      <c r="B49" s="20">
        <f>所属団体情報!D7</f>
        <v>0</v>
      </c>
      <c r="C49" s="20" t="s">
        <v>134</v>
      </c>
      <c r="D49" s="20">
        <f>'参加申込書 女子'!D48</f>
        <v>0</v>
      </c>
      <c r="E49" s="20">
        <f>'参加申込書 女子'!E48</f>
        <v>0</v>
      </c>
      <c r="F49" s="20" t="str">
        <f t="shared" si="0"/>
        <v>0 0</v>
      </c>
      <c r="G49" s="20">
        <f>'参加申込書 女子'!D47</f>
        <v>0</v>
      </c>
      <c r="H49" s="20">
        <f>'参加申込書 女子'!E47</f>
        <v>0</v>
      </c>
      <c r="I49" s="20" t="str">
        <f t="shared" si="1"/>
        <v>0 0</v>
      </c>
      <c r="J49" s="22" t="str">
        <f>'参加申込書 女子'!G47</f>
        <v/>
      </c>
      <c r="K49" s="19">
        <f>'参加申込書 女子'!H47</f>
        <v>0</v>
      </c>
    </row>
    <row r="50" spans="1:11">
      <c r="A50" s="20">
        <v>19</v>
      </c>
      <c r="B50" s="20">
        <f>所属団体情報!D7</f>
        <v>0</v>
      </c>
      <c r="C50" s="20" t="s">
        <v>134</v>
      </c>
      <c r="D50" s="20">
        <f>'参加申込書 女子'!D50</f>
        <v>0</v>
      </c>
      <c r="E50" s="20">
        <f>'参加申込書 女子'!E50</f>
        <v>0</v>
      </c>
      <c r="F50" s="20" t="str">
        <f t="shared" si="0"/>
        <v>0 0</v>
      </c>
      <c r="G50" s="20">
        <f>'参加申込書 女子'!D49</f>
        <v>0</v>
      </c>
      <c r="H50" s="20">
        <f>'参加申込書 女子'!E49</f>
        <v>0</v>
      </c>
      <c r="I50" s="20" t="str">
        <f t="shared" si="1"/>
        <v>0 0</v>
      </c>
      <c r="J50" s="22" t="str">
        <f>'参加申込書 女子'!G49</f>
        <v/>
      </c>
      <c r="K50" s="19">
        <f>'参加申込書 女子'!H49</f>
        <v>0</v>
      </c>
    </row>
    <row r="51" spans="1:11">
      <c r="A51" s="20">
        <v>20</v>
      </c>
      <c r="B51" s="20">
        <f>所属団体情報!D7</f>
        <v>0</v>
      </c>
      <c r="C51" s="20" t="s">
        <v>134</v>
      </c>
      <c r="D51" s="20">
        <f>'参加申込書 女子'!D52</f>
        <v>0</v>
      </c>
      <c r="E51" s="20">
        <f>'参加申込書 女子'!E52</f>
        <v>0</v>
      </c>
      <c r="F51" s="20" t="str">
        <f t="shared" si="0"/>
        <v>0 0</v>
      </c>
      <c r="G51" s="20">
        <f>'参加申込書 女子'!D51</f>
        <v>0</v>
      </c>
      <c r="H51" s="20">
        <f>'参加申込書 女子'!E51</f>
        <v>0</v>
      </c>
      <c r="I51" s="20" t="str">
        <f t="shared" si="1"/>
        <v>0 0</v>
      </c>
      <c r="J51" s="22" t="str">
        <f>'参加申込書 女子'!G51</f>
        <v/>
      </c>
      <c r="K51" s="19">
        <f>'参加申込書 女子'!H51</f>
        <v>0</v>
      </c>
    </row>
    <row r="52" spans="1:11">
      <c r="A52" s="20">
        <v>21</v>
      </c>
      <c r="B52" s="20">
        <f>所属団体情報!D7</f>
        <v>0</v>
      </c>
      <c r="C52" s="20" t="s">
        <v>134</v>
      </c>
      <c r="D52" s="20">
        <f>'参加申込書 女子'!D54</f>
        <v>0</v>
      </c>
      <c r="E52" s="20">
        <f>'参加申込書 女子'!E54</f>
        <v>0</v>
      </c>
      <c r="F52" s="20" t="str">
        <f t="shared" si="0"/>
        <v>0 0</v>
      </c>
      <c r="G52" s="20">
        <f>'参加申込書 女子'!D53</f>
        <v>0</v>
      </c>
      <c r="H52" s="20">
        <f>'参加申込書 女子'!E53</f>
        <v>0</v>
      </c>
      <c r="I52" s="20" t="str">
        <f t="shared" si="1"/>
        <v>0 0</v>
      </c>
      <c r="J52" s="22" t="str">
        <f>'参加申込書 女子'!G53</f>
        <v/>
      </c>
      <c r="K52" s="19">
        <f>'参加申込書 女子'!H53</f>
        <v>0</v>
      </c>
    </row>
    <row r="53" spans="1:11">
      <c r="A53" s="20">
        <v>22</v>
      </c>
      <c r="B53" s="20">
        <f>所属団体情報!D7</f>
        <v>0</v>
      </c>
      <c r="C53" s="20" t="s">
        <v>134</v>
      </c>
      <c r="D53" s="20">
        <f>'参加申込書 女子'!D56</f>
        <v>0</v>
      </c>
      <c r="E53" s="20">
        <f>'参加申込書 女子'!E56</f>
        <v>0</v>
      </c>
      <c r="F53" s="20" t="str">
        <f t="shared" si="0"/>
        <v>0 0</v>
      </c>
      <c r="G53" s="20">
        <f>'参加申込書 女子'!D55</f>
        <v>0</v>
      </c>
      <c r="H53" s="20">
        <f>'参加申込書 女子'!E55</f>
        <v>0</v>
      </c>
      <c r="I53" s="20" t="str">
        <f t="shared" si="1"/>
        <v>0 0</v>
      </c>
      <c r="J53" s="22" t="str">
        <f>'参加申込書 女子'!G55</f>
        <v/>
      </c>
      <c r="K53" s="19">
        <f>'参加申込書 女子'!H55</f>
        <v>0</v>
      </c>
    </row>
    <row r="54" spans="1:11">
      <c r="A54" s="20">
        <v>23</v>
      </c>
      <c r="B54" s="20">
        <f>所属団体情報!D7</f>
        <v>0</v>
      </c>
      <c r="C54" s="20" t="s">
        <v>134</v>
      </c>
      <c r="D54" s="20">
        <f>'参加申込書 女子'!D58</f>
        <v>0</v>
      </c>
      <c r="E54" s="20">
        <f>'参加申込書 女子'!E58</f>
        <v>0</v>
      </c>
      <c r="F54" s="20" t="str">
        <f t="shared" si="0"/>
        <v>0 0</v>
      </c>
      <c r="G54" s="20">
        <f>'参加申込書 女子'!D57</f>
        <v>0</v>
      </c>
      <c r="H54" s="20">
        <f>'参加申込書 女子'!E57</f>
        <v>0</v>
      </c>
      <c r="I54" s="20" t="str">
        <f t="shared" si="1"/>
        <v>0 0</v>
      </c>
      <c r="J54" s="22" t="str">
        <f>'参加申込書 女子'!G57</f>
        <v/>
      </c>
      <c r="K54" s="19">
        <f>'参加申込書 女子'!H57</f>
        <v>0</v>
      </c>
    </row>
    <row r="55" spans="1:11">
      <c r="A55" s="20">
        <v>24</v>
      </c>
      <c r="B55" s="20">
        <f>所属団体情報!D7</f>
        <v>0</v>
      </c>
      <c r="C55" s="20" t="s">
        <v>134</v>
      </c>
      <c r="D55" s="20">
        <f>'参加申込書 女子'!D60</f>
        <v>0</v>
      </c>
      <c r="E55" s="20">
        <f>'参加申込書 女子'!E60</f>
        <v>0</v>
      </c>
      <c r="F55" s="20" t="str">
        <f t="shared" si="0"/>
        <v>0 0</v>
      </c>
      <c r="G55" s="20">
        <f>'参加申込書 女子'!D59</f>
        <v>0</v>
      </c>
      <c r="H55" s="20">
        <f>'参加申込書 女子'!E59</f>
        <v>0</v>
      </c>
      <c r="I55" s="20" t="str">
        <f t="shared" si="1"/>
        <v>0 0</v>
      </c>
      <c r="J55" s="22" t="str">
        <f>'参加申込書 女子'!G59</f>
        <v/>
      </c>
      <c r="K55" s="19">
        <f>'参加申込書 女子'!H59</f>
        <v>0</v>
      </c>
    </row>
    <row r="56" spans="1:11">
      <c r="A56" s="20">
        <v>25</v>
      </c>
      <c r="B56" s="20">
        <f>所属団体情報!D7</f>
        <v>0</v>
      </c>
      <c r="C56" s="20" t="s">
        <v>134</v>
      </c>
      <c r="D56" s="20">
        <f>'参加申込書 女子'!D62</f>
        <v>0</v>
      </c>
      <c r="E56" s="20">
        <f>'参加申込書 女子'!E62</f>
        <v>0</v>
      </c>
      <c r="F56" s="20" t="str">
        <f t="shared" si="0"/>
        <v>0 0</v>
      </c>
      <c r="G56" s="20">
        <f>'参加申込書 女子'!D61</f>
        <v>0</v>
      </c>
      <c r="H56" s="20">
        <f>'参加申込書 女子'!E61</f>
        <v>0</v>
      </c>
      <c r="I56" s="20" t="str">
        <f t="shared" si="1"/>
        <v>0 0</v>
      </c>
      <c r="J56" s="22" t="str">
        <f>'参加申込書 女子'!G61</f>
        <v/>
      </c>
      <c r="K56" s="19">
        <f>'参加申込書 女子'!H61</f>
        <v>0</v>
      </c>
    </row>
    <row r="57" spans="1:11">
      <c r="A57" s="20">
        <v>26</v>
      </c>
      <c r="B57" s="20">
        <f>所属団体情報!D7</f>
        <v>0</v>
      </c>
      <c r="C57" s="20" t="s">
        <v>134</v>
      </c>
      <c r="D57" s="20">
        <f>'参加申込書 女子'!D64</f>
        <v>0</v>
      </c>
      <c r="E57" s="20">
        <f>'参加申込書 女子'!E64</f>
        <v>0</v>
      </c>
      <c r="F57" s="20" t="str">
        <f t="shared" si="0"/>
        <v>0 0</v>
      </c>
      <c r="G57" s="20">
        <f>'参加申込書 女子'!D63</f>
        <v>0</v>
      </c>
      <c r="H57" s="20">
        <f>'参加申込書 女子'!E63</f>
        <v>0</v>
      </c>
      <c r="I57" s="20" t="str">
        <f t="shared" si="1"/>
        <v>0 0</v>
      </c>
      <c r="J57" s="22" t="str">
        <f>'参加申込書 女子'!G63</f>
        <v/>
      </c>
      <c r="K57" s="19">
        <f>'参加申込書 女子'!H63</f>
        <v>0</v>
      </c>
    </row>
    <row r="58" spans="1:11">
      <c r="A58" s="20">
        <v>27</v>
      </c>
      <c r="B58" s="20">
        <f>所属団体情報!D7</f>
        <v>0</v>
      </c>
      <c r="C58" s="20" t="s">
        <v>134</v>
      </c>
      <c r="D58" s="20">
        <f>'参加申込書 女子'!D66</f>
        <v>0</v>
      </c>
      <c r="E58" s="20">
        <f>'参加申込書 女子'!E66</f>
        <v>0</v>
      </c>
      <c r="F58" s="20" t="str">
        <f t="shared" si="0"/>
        <v>0 0</v>
      </c>
      <c r="G58" s="20">
        <f>'参加申込書 女子'!D65</f>
        <v>0</v>
      </c>
      <c r="H58" s="20">
        <f>'参加申込書 女子'!E65</f>
        <v>0</v>
      </c>
      <c r="I58" s="20" t="str">
        <f t="shared" si="1"/>
        <v>0 0</v>
      </c>
      <c r="J58" s="22" t="str">
        <f>'参加申込書 女子'!G65</f>
        <v/>
      </c>
      <c r="K58" s="19">
        <f>'参加申込書 女子'!H65</f>
        <v>0</v>
      </c>
    </row>
    <row r="59" spans="1:11">
      <c r="A59" s="20">
        <v>28</v>
      </c>
      <c r="B59" s="20">
        <f>所属団体情報!D7</f>
        <v>0</v>
      </c>
      <c r="C59" s="20" t="s">
        <v>134</v>
      </c>
      <c r="D59" s="20">
        <f>'参加申込書 女子'!D68</f>
        <v>0</v>
      </c>
      <c r="E59" s="20">
        <f>'参加申込書 女子'!E68</f>
        <v>0</v>
      </c>
      <c r="F59" s="20" t="str">
        <f t="shared" si="0"/>
        <v>0 0</v>
      </c>
      <c r="G59" s="20">
        <f>'参加申込書 女子'!D67</f>
        <v>0</v>
      </c>
      <c r="H59" s="20">
        <f>'参加申込書 女子'!E67</f>
        <v>0</v>
      </c>
      <c r="I59" s="20" t="str">
        <f t="shared" si="1"/>
        <v>0 0</v>
      </c>
      <c r="J59" s="22" t="str">
        <f>'参加申込書 女子'!G67</f>
        <v/>
      </c>
      <c r="K59" s="19">
        <f>'参加申込書 女子'!H67</f>
        <v>0</v>
      </c>
    </row>
    <row r="60" spans="1:11">
      <c r="A60" s="20">
        <v>29</v>
      </c>
      <c r="B60" s="20">
        <f>所属団体情報!D7</f>
        <v>0</v>
      </c>
      <c r="C60" s="20" t="s">
        <v>134</v>
      </c>
      <c r="D60" s="20">
        <f>'参加申込書 女子'!D70</f>
        <v>0</v>
      </c>
      <c r="E60" s="20">
        <f>'参加申込書 女子'!E70</f>
        <v>0</v>
      </c>
      <c r="F60" s="20" t="str">
        <f t="shared" si="0"/>
        <v>0 0</v>
      </c>
      <c r="G60" s="20">
        <f>'参加申込書 女子'!D69</f>
        <v>0</v>
      </c>
      <c r="H60" s="20">
        <f>'参加申込書 女子'!E69</f>
        <v>0</v>
      </c>
      <c r="I60" s="20" t="str">
        <f t="shared" si="1"/>
        <v>0 0</v>
      </c>
      <c r="J60" s="22" t="str">
        <f>'参加申込書 女子'!G69</f>
        <v/>
      </c>
      <c r="K60" s="19">
        <f>'参加申込書 女子'!H69</f>
        <v>0</v>
      </c>
    </row>
    <row r="61" spans="1:11">
      <c r="A61" s="20">
        <v>30</v>
      </c>
      <c r="B61" s="20">
        <f>所属団体情報!D7</f>
        <v>0</v>
      </c>
      <c r="C61" s="20" t="s">
        <v>134</v>
      </c>
      <c r="D61" s="20">
        <f>'参加申込書 女子'!D72</f>
        <v>0</v>
      </c>
      <c r="E61" s="20">
        <f>'参加申込書 女子'!E72</f>
        <v>0</v>
      </c>
      <c r="F61" s="20" t="str">
        <f t="shared" si="0"/>
        <v>0 0</v>
      </c>
      <c r="G61" s="20">
        <f>'参加申込書 女子'!D71</f>
        <v>0</v>
      </c>
      <c r="H61" s="20">
        <f>'参加申込書 女子'!E71</f>
        <v>0</v>
      </c>
      <c r="I61" s="20" t="str">
        <f t="shared" si="1"/>
        <v>0 0</v>
      </c>
      <c r="J61" s="22" t="str">
        <f>'参加申込書 女子'!G71</f>
        <v/>
      </c>
      <c r="K61" s="19">
        <f>'参加申込書 女子'!H71</f>
        <v>0</v>
      </c>
    </row>
  </sheetData>
  <sheetProtection selectLockedCells="1"/>
  <sortState xmlns:xlrd2="http://schemas.microsoft.com/office/spreadsheetml/2017/richdata2" ref="M9:N68">
    <sortCondition ref="N9:N68"/>
  </sortState>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sheetPr>
  <dimension ref="B2:M75"/>
  <sheetViews>
    <sheetView showGridLines="0" zoomScaleNormal="100" workbookViewId="0">
      <selection activeCell="D14" sqref="D14"/>
    </sheetView>
  </sheetViews>
  <sheetFormatPr baseColWidth="10" defaultColWidth="8.83203125" defaultRowHeight="19"/>
  <cols>
    <col min="1" max="2" width="8.83203125" style="63"/>
    <col min="3" max="3" width="4.33203125" style="63" customWidth="1"/>
    <col min="4" max="5" width="14.1640625" style="63" customWidth="1"/>
    <col min="6" max="6" width="14.6640625" style="84" customWidth="1"/>
    <col min="7" max="10" width="14.1640625" style="63" customWidth="1"/>
    <col min="11" max="11" width="7.6640625" style="26" hidden="1" customWidth="1"/>
    <col min="12" max="12" width="8.83203125" style="26" hidden="1" customWidth="1"/>
    <col min="13" max="16384" width="8.83203125" style="63"/>
  </cols>
  <sheetData>
    <row r="2" spans="2:13" ht="34" customHeight="1">
      <c r="B2" s="52"/>
      <c r="C2" s="225">
        <f>所属団体情報!$D$7</f>
        <v>0</v>
      </c>
      <c r="D2" s="225"/>
      <c r="E2" s="225"/>
      <c r="F2" s="225"/>
      <c r="G2" s="225"/>
      <c r="H2" s="225"/>
      <c r="I2" s="225"/>
      <c r="J2" s="225"/>
      <c r="K2" s="27"/>
      <c r="L2" s="27"/>
      <c r="M2" s="52"/>
    </row>
    <row r="3" spans="2:13" ht="34" customHeight="1">
      <c r="B3" s="52"/>
      <c r="C3" s="226" t="s">
        <v>137</v>
      </c>
      <c r="D3" s="226"/>
      <c r="E3" s="226"/>
      <c r="F3" s="226"/>
      <c r="G3" s="226"/>
      <c r="H3" s="226"/>
      <c r="I3" s="226"/>
      <c r="J3" s="226"/>
      <c r="K3" s="27"/>
      <c r="L3" s="27"/>
      <c r="M3" s="52"/>
    </row>
    <row r="4" spans="2:13" ht="8.25" customHeight="1" thickBot="1">
      <c r="B4" s="52"/>
      <c r="C4" s="53"/>
      <c r="D4" s="53"/>
      <c r="E4" s="53"/>
      <c r="F4" s="53"/>
      <c r="G4" s="53"/>
      <c r="H4" s="53"/>
      <c r="I4" s="53"/>
      <c r="J4" s="53"/>
      <c r="K4" s="27"/>
      <c r="L4" s="27"/>
      <c r="M4" s="52"/>
    </row>
    <row r="5" spans="2:13" ht="15" customHeight="1">
      <c r="B5" s="52"/>
      <c r="C5" s="58"/>
      <c r="D5" s="59" t="s">
        <v>44</v>
      </c>
      <c r="E5" s="60" t="s">
        <v>45</v>
      </c>
      <c r="F5" s="61" t="s">
        <v>46</v>
      </c>
      <c r="G5" s="59" t="s">
        <v>47</v>
      </c>
      <c r="H5" s="60" t="s">
        <v>48</v>
      </c>
      <c r="I5" s="61" t="s">
        <v>49</v>
      </c>
      <c r="J5" s="44"/>
      <c r="K5" s="149"/>
      <c r="L5" s="27"/>
      <c r="M5" s="28"/>
    </row>
    <row r="6" spans="2:13" ht="15" customHeight="1" thickBot="1">
      <c r="B6" s="52"/>
      <c r="C6" s="58"/>
      <c r="D6" s="29">
        <f>COUNTIF(H13:H72,"A")</f>
        <v>0</v>
      </c>
      <c r="E6" s="30">
        <f>COUNTIF(H11:H72,"B")</f>
        <v>0</v>
      </c>
      <c r="F6" s="31">
        <f>COUNTIF(H11:H72,"C")</f>
        <v>0</v>
      </c>
      <c r="G6" s="29">
        <f>COUNTIF(H13:H72,"Ds")</f>
        <v>0</v>
      </c>
      <c r="H6" s="30">
        <f>COUNTIF(H13:H72,"Dj")</f>
        <v>0</v>
      </c>
      <c r="I6" s="31">
        <f>COUNTIF(H13:H72,"E")</f>
        <v>0</v>
      </c>
      <c r="J6" s="44"/>
      <c r="K6" s="149"/>
      <c r="L6" s="27"/>
      <c r="M6" s="28"/>
    </row>
    <row r="7" spans="2:13" ht="15" customHeight="1">
      <c r="B7" s="52"/>
      <c r="C7" s="58"/>
      <c r="D7" s="149"/>
      <c r="E7" s="149"/>
      <c r="F7" s="149"/>
      <c r="G7" s="149"/>
      <c r="H7" s="149"/>
      <c r="I7" s="149"/>
      <c r="J7" s="44"/>
      <c r="K7" s="149"/>
      <c r="L7" s="27"/>
      <c r="M7" s="28"/>
    </row>
    <row r="8" spans="2:13" ht="15" customHeight="1">
      <c r="B8" s="52"/>
      <c r="C8" s="53"/>
      <c r="D8" s="53"/>
      <c r="E8" s="53"/>
      <c r="F8" s="53"/>
      <c r="G8" s="44"/>
      <c r="H8" s="44"/>
      <c r="I8" s="44"/>
      <c r="J8" s="44"/>
      <c r="K8" s="54"/>
      <c r="L8" s="27"/>
      <c r="M8" s="28"/>
    </row>
    <row r="9" spans="2:13" ht="22.5" customHeight="1">
      <c r="B9" s="52"/>
      <c r="C9" s="55" t="s">
        <v>142</v>
      </c>
      <c r="D9" s="56" t="s">
        <v>150</v>
      </c>
      <c r="E9" s="56"/>
      <c r="F9" s="57"/>
      <c r="G9" s="56" t="s">
        <v>151</v>
      </c>
      <c r="H9" s="56"/>
      <c r="I9" s="56"/>
      <c r="J9" s="56"/>
      <c r="K9" s="27"/>
      <c r="L9" s="27"/>
      <c r="M9" s="52"/>
    </row>
    <row r="10" spans="2:13" ht="26" customHeight="1" thickBot="1">
      <c r="B10" s="52"/>
      <c r="C10" s="211" t="s">
        <v>38</v>
      </c>
      <c r="D10" s="212"/>
      <c r="E10" s="212"/>
      <c r="F10" s="212"/>
      <c r="G10" s="212"/>
      <c r="H10" s="212"/>
      <c r="I10" s="212"/>
      <c r="J10" s="213"/>
      <c r="K10" s="62"/>
      <c r="L10" s="62"/>
      <c r="M10" s="52"/>
    </row>
    <row r="11" spans="2:13" ht="18" customHeight="1" thickTop="1">
      <c r="B11" s="52"/>
      <c r="C11" s="227" t="s">
        <v>0</v>
      </c>
      <c r="D11" s="235" t="s">
        <v>2</v>
      </c>
      <c r="E11" s="236"/>
      <c r="F11" s="48" t="s">
        <v>35</v>
      </c>
      <c r="G11" s="49">
        <v>45657</v>
      </c>
      <c r="H11" s="229" t="s">
        <v>55</v>
      </c>
      <c r="I11" s="231" t="s">
        <v>112</v>
      </c>
      <c r="J11" s="209" t="s">
        <v>198</v>
      </c>
      <c r="K11" s="27"/>
      <c r="L11" s="27"/>
      <c r="M11" s="52"/>
    </row>
    <row r="12" spans="2:13" ht="30" customHeight="1">
      <c r="B12" s="52"/>
      <c r="C12" s="228"/>
      <c r="D12" s="233" t="s">
        <v>56</v>
      </c>
      <c r="E12" s="234"/>
      <c r="F12" s="50" t="s">
        <v>42</v>
      </c>
      <c r="G12" s="51" t="s">
        <v>36</v>
      </c>
      <c r="H12" s="230"/>
      <c r="I12" s="232"/>
      <c r="J12" s="210"/>
      <c r="K12" s="27"/>
      <c r="L12" s="27"/>
      <c r="M12" s="52"/>
    </row>
    <row r="13" spans="2:13" s="83" customFormat="1" ht="17.25" customHeight="1">
      <c r="B13" s="82"/>
      <c r="C13" s="214">
        <v>1</v>
      </c>
      <c r="D13" s="32"/>
      <c r="E13" s="32"/>
      <c r="F13" s="218"/>
      <c r="G13" s="220" t="str">
        <f>IF(F13="","",DATEDIF(F13,$G$11,"Y"))</f>
        <v/>
      </c>
      <c r="H13" s="216"/>
      <c r="I13" s="222"/>
      <c r="J13" s="208"/>
      <c r="K13" s="52">
        <f>COUNTA(D13:F14,H13:I14)</f>
        <v>0</v>
      </c>
      <c r="L13" s="82">
        <f>IF(K13=7,1,0)</f>
        <v>0</v>
      </c>
      <c r="M13" s="82"/>
    </row>
    <row r="14" spans="2:13" ht="30" customHeight="1">
      <c r="B14" s="52"/>
      <c r="C14" s="215"/>
      <c r="D14" s="33"/>
      <c r="E14" s="33"/>
      <c r="F14" s="219"/>
      <c r="G14" s="221"/>
      <c r="H14" s="217"/>
      <c r="I14" s="223"/>
      <c r="J14" s="208"/>
      <c r="K14" s="52"/>
      <c r="L14" s="52"/>
      <c r="M14" s="52"/>
    </row>
    <row r="15" spans="2:13" ht="17.25" customHeight="1">
      <c r="B15" s="52"/>
      <c r="C15" s="214">
        <v>2</v>
      </c>
      <c r="D15" s="32"/>
      <c r="E15" s="32"/>
      <c r="F15" s="218"/>
      <c r="G15" s="220" t="str">
        <f>IF(F15="","",DATEDIF(F15,$G$11,"Y"))</f>
        <v/>
      </c>
      <c r="H15" s="216"/>
      <c r="I15" s="222"/>
      <c r="J15" s="208"/>
      <c r="K15" s="52">
        <f>COUNTA(D15:F16,I15)</f>
        <v>0</v>
      </c>
      <c r="L15" s="82">
        <f>IF(K15=7,1,0)</f>
        <v>0</v>
      </c>
      <c r="M15" s="52"/>
    </row>
    <row r="16" spans="2:13" ht="30" customHeight="1">
      <c r="B16" s="52"/>
      <c r="C16" s="215"/>
      <c r="D16" s="33"/>
      <c r="E16" s="33"/>
      <c r="F16" s="219"/>
      <c r="G16" s="221"/>
      <c r="H16" s="217"/>
      <c r="I16" s="223"/>
      <c r="J16" s="208"/>
      <c r="K16" s="52"/>
      <c r="L16" s="52"/>
      <c r="M16" s="52"/>
    </row>
    <row r="17" spans="2:13" ht="17.25" customHeight="1">
      <c r="B17" s="52"/>
      <c r="C17" s="214">
        <v>3</v>
      </c>
      <c r="D17" s="32"/>
      <c r="E17" s="32"/>
      <c r="F17" s="218"/>
      <c r="G17" s="220" t="str">
        <f>IF(F17="","",DATEDIF(F17,$G$11,"Y"))</f>
        <v/>
      </c>
      <c r="H17" s="216"/>
      <c r="I17" s="222"/>
      <c r="J17" s="208"/>
      <c r="K17" s="52">
        <f>COUNTA(D17:F18,I17)</f>
        <v>0</v>
      </c>
      <c r="L17" s="82">
        <f>IF(K17=7,1,0)</f>
        <v>0</v>
      </c>
      <c r="M17" s="52"/>
    </row>
    <row r="18" spans="2:13" ht="30" customHeight="1">
      <c r="B18" s="52"/>
      <c r="C18" s="215"/>
      <c r="D18" s="33"/>
      <c r="E18" s="33"/>
      <c r="F18" s="219"/>
      <c r="G18" s="221"/>
      <c r="H18" s="217"/>
      <c r="I18" s="223"/>
      <c r="J18" s="208"/>
      <c r="K18" s="52"/>
      <c r="L18" s="52"/>
      <c r="M18" s="52"/>
    </row>
    <row r="19" spans="2:13" ht="17.25" customHeight="1">
      <c r="B19" s="52"/>
      <c r="C19" s="214">
        <v>4</v>
      </c>
      <c r="D19" s="32"/>
      <c r="E19" s="32"/>
      <c r="F19" s="218"/>
      <c r="G19" s="220" t="str">
        <f>IF(F19="","",DATEDIF(F19,$G$11,"Y"))</f>
        <v/>
      </c>
      <c r="H19" s="216"/>
      <c r="I19" s="222"/>
      <c r="J19" s="208"/>
      <c r="K19" s="52">
        <f>COUNTA(D19:F20,I19)</f>
        <v>0</v>
      </c>
      <c r="L19" s="82">
        <f>IF(K19=7,1,0)</f>
        <v>0</v>
      </c>
      <c r="M19" s="52"/>
    </row>
    <row r="20" spans="2:13" s="85" customFormat="1" ht="30" customHeight="1">
      <c r="B20" s="56"/>
      <c r="C20" s="215"/>
      <c r="D20" s="33"/>
      <c r="E20" s="33"/>
      <c r="F20" s="219"/>
      <c r="G20" s="221"/>
      <c r="H20" s="217"/>
      <c r="I20" s="223"/>
      <c r="J20" s="208"/>
      <c r="K20" s="52"/>
      <c r="L20" s="52"/>
      <c r="M20" s="56"/>
    </row>
    <row r="21" spans="2:13" s="85" customFormat="1" ht="17.25" customHeight="1">
      <c r="B21" s="56"/>
      <c r="C21" s="214">
        <v>5</v>
      </c>
      <c r="D21" s="32"/>
      <c r="E21" s="32"/>
      <c r="F21" s="218"/>
      <c r="G21" s="220" t="str">
        <f>IF(F21="","",DATEDIF(F21,$G$11,"Y"))</f>
        <v/>
      </c>
      <c r="H21" s="216"/>
      <c r="I21" s="222"/>
      <c r="J21" s="208"/>
      <c r="K21" s="52">
        <f>COUNTA(D21:F22,I21)</f>
        <v>0</v>
      </c>
      <c r="L21" s="82">
        <f>IF(K21=7,1,0)</f>
        <v>0</v>
      </c>
      <c r="M21" s="56"/>
    </row>
    <row r="22" spans="2:13" s="85" customFormat="1" ht="30" customHeight="1">
      <c r="B22" s="56"/>
      <c r="C22" s="215"/>
      <c r="D22" s="33"/>
      <c r="E22" s="33"/>
      <c r="F22" s="219"/>
      <c r="G22" s="221"/>
      <c r="H22" s="217"/>
      <c r="I22" s="223"/>
      <c r="J22" s="208"/>
      <c r="K22" s="52"/>
      <c r="L22" s="52"/>
      <c r="M22" s="56"/>
    </row>
    <row r="23" spans="2:13" ht="17.25" customHeight="1">
      <c r="B23" s="52"/>
      <c r="C23" s="214">
        <v>6</v>
      </c>
      <c r="D23" s="32"/>
      <c r="E23" s="32"/>
      <c r="F23" s="218"/>
      <c r="G23" s="220" t="str">
        <f>IF(F23="","",DATEDIF(F23,$G$11,"Y"))</f>
        <v/>
      </c>
      <c r="H23" s="216"/>
      <c r="I23" s="222"/>
      <c r="J23" s="208"/>
      <c r="K23" s="52">
        <f>COUNTA(D23:F24,I23)</f>
        <v>0</v>
      </c>
      <c r="L23" s="82">
        <f>IF(K23=7,1,0)</f>
        <v>0</v>
      </c>
      <c r="M23" s="52"/>
    </row>
    <row r="24" spans="2:13" ht="30" customHeight="1">
      <c r="B24" s="52"/>
      <c r="C24" s="215"/>
      <c r="D24" s="33"/>
      <c r="E24" s="33"/>
      <c r="F24" s="219"/>
      <c r="G24" s="221"/>
      <c r="H24" s="217"/>
      <c r="I24" s="223"/>
      <c r="J24" s="208"/>
      <c r="K24" s="52"/>
      <c r="L24" s="52"/>
      <c r="M24" s="52"/>
    </row>
    <row r="25" spans="2:13" ht="17.25" customHeight="1">
      <c r="B25" s="52"/>
      <c r="C25" s="214">
        <v>7</v>
      </c>
      <c r="D25" s="32"/>
      <c r="E25" s="32"/>
      <c r="F25" s="218"/>
      <c r="G25" s="220" t="str">
        <f>IF(F25="","",DATEDIF(F25,$G$11,"Y"))</f>
        <v/>
      </c>
      <c r="H25" s="216"/>
      <c r="I25" s="222"/>
      <c r="J25" s="208"/>
      <c r="K25" s="52">
        <f>COUNTA(D25:F26,I25)</f>
        <v>0</v>
      </c>
      <c r="L25" s="82">
        <f>IF(K25=7,1,0)</f>
        <v>0</v>
      </c>
      <c r="M25" s="52"/>
    </row>
    <row r="26" spans="2:13" ht="30" customHeight="1">
      <c r="B26" s="52"/>
      <c r="C26" s="215"/>
      <c r="D26" s="33"/>
      <c r="E26" s="33"/>
      <c r="F26" s="219"/>
      <c r="G26" s="221"/>
      <c r="H26" s="217"/>
      <c r="I26" s="223"/>
      <c r="J26" s="208"/>
      <c r="K26" s="52"/>
      <c r="L26" s="52"/>
      <c r="M26" s="52"/>
    </row>
    <row r="27" spans="2:13" ht="17.25" customHeight="1">
      <c r="B27" s="52"/>
      <c r="C27" s="214">
        <v>8</v>
      </c>
      <c r="D27" s="32"/>
      <c r="E27" s="32"/>
      <c r="F27" s="218"/>
      <c r="G27" s="220" t="str">
        <f>IF(F27="","",DATEDIF(F27,$G$11,"Y"))</f>
        <v/>
      </c>
      <c r="H27" s="216"/>
      <c r="I27" s="222"/>
      <c r="J27" s="208"/>
      <c r="K27" s="52">
        <f>COUNTA(D27:F28,I27)</f>
        <v>0</v>
      </c>
      <c r="L27" s="82">
        <f>IF(K27=7,1,0)</f>
        <v>0</v>
      </c>
      <c r="M27" s="52"/>
    </row>
    <row r="28" spans="2:13" ht="30" customHeight="1">
      <c r="B28" s="52"/>
      <c r="C28" s="215"/>
      <c r="D28" s="33"/>
      <c r="E28" s="33"/>
      <c r="F28" s="219"/>
      <c r="G28" s="221"/>
      <c r="H28" s="217"/>
      <c r="I28" s="223"/>
      <c r="J28" s="208"/>
      <c r="K28" s="52"/>
      <c r="L28" s="52"/>
      <c r="M28" s="52"/>
    </row>
    <row r="29" spans="2:13" ht="17.25" customHeight="1">
      <c r="B29" s="52"/>
      <c r="C29" s="214">
        <v>9</v>
      </c>
      <c r="D29" s="32"/>
      <c r="E29" s="32"/>
      <c r="F29" s="218"/>
      <c r="G29" s="220" t="str">
        <f>IF(F29="","",DATEDIF(F29,$G$11,"Y"))</f>
        <v/>
      </c>
      <c r="H29" s="216"/>
      <c r="I29" s="222"/>
      <c r="J29" s="208"/>
      <c r="K29" s="52">
        <f>COUNTA(D29:F30,I29)</f>
        <v>0</v>
      </c>
      <c r="L29" s="82">
        <f>IF(K29=7,1,0)</f>
        <v>0</v>
      </c>
      <c r="M29" s="52"/>
    </row>
    <row r="30" spans="2:13" ht="30" customHeight="1">
      <c r="B30" s="52"/>
      <c r="C30" s="215"/>
      <c r="D30" s="33"/>
      <c r="E30" s="33"/>
      <c r="F30" s="219"/>
      <c r="G30" s="221"/>
      <c r="H30" s="217"/>
      <c r="I30" s="223"/>
      <c r="J30" s="208"/>
      <c r="K30" s="52"/>
      <c r="L30" s="52"/>
      <c r="M30" s="52"/>
    </row>
    <row r="31" spans="2:13" ht="17.25" customHeight="1">
      <c r="B31" s="52"/>
      <c r="C31" s="214">
        <v>10</v>
      </c>
      <c r="D31" s="32"/>
      <c r="E31" s="32"/>
      <c r="F31" s="218"/>
      <c r="G31" s="220" t="str">
        <f>IF(F31="","",DATEDIF(F31,$G$11,"Y"))</f>
        <v/>
      </c>
      <c r="H31" s="216"/>
      <c r="I31" s="222"/>
      <c r="J31" s="208"/>
      <c r="K31" s="52">
        <f>COUNTA(D31:F32,I31)</f>
        <v>0</v>
      </c>
      <c r="L31" s="82">
        <f>IF(K31=7,1,0)</f>
        <v>0</v>
      </c>
      <c r="M31" s="52"/>
    </row>
    <row r="32" spans="2:13" ht="30" customHeight="1">
      <c r="B32" s="52"/>
      <c r="C32" s="215"/>
      <c r="D32" s="33"/>
      <c r="E32" s="33"/>
      <c r="F32" s="219"/>
      <c r="G32" s="221"/>
      <c r="H32" s="217"/>
      <c r="I32" s="223"/>
      <c r="J32" s="208"/>
      <c r="K32" s="52"/>
      <c r="L32" s="52"/>
      <c r="M32" s="52"/>
    </row>
    <row r="33" spans="2:13" ht="17.25" customHeight="1">
      <c r="B33" s="52"/>
      <c r="C33" s="214">
        <v>11</v>
      </c>
      <c r="D33" s="32"/>
      <c r="E33" s="32"/>
      <c r="F33" s="218"/>
      <c r="G33" s="220" t="str">
        <f>IF(F33="","",DATEDIF(F33,$G$11,"Y"))</f>
        <v/>
      </c>
      <c r="H33" s="216"/>
      <c r="I33" s="222"/>
      <c r="J33" s="208"/>
      <c r="K33" s="52">
        <f>COUNTA(D33:F34,I33)</f>
        <v>0</v>
      </c>
      <c r="L33" s="82">
        <f>IF(K33=7,1,0)</f>
        <v>0</v>
      </c>
      <c r="M33" s="52"/>
    </row>
    <row r="34" spans="2:13" ht="30" customHeight="1">
      <c r="B34" s="52"/>
      <c r="C34" s="215"/>
      <c r="D34" s="33"/>
      <c r="E34" s="33"/>
      <c r="F34" s="219"/>
      <c r="G34" s="221"/>
      <c r="H34" s="217"/>
      <c r="I34" s="223"/>
      <c r="J34" s="208"/>
      <c r="K34" s="52"/>
      <c r="L34" s="52"/>
      <c r="M34" s="52"/>
    </row>
    <row r="35" spans="2:13" ht="17.25" customHeight="1">
      <c r="B35" s="52"/>
      <c r="C35" s="214">
        <v>12</v>
      </c>
      <c r="D35" s="32"/>
      <c r="E35" s="32"/>
      <c r="F35" s="218"/>
      <c r="G35" s="220" t="str">
        <f>IF(F35="","",DATEDIF(F35,$G$11,"Y"))</f>
        <v/>
      </c>
      <c r="H35" s="216"/>
      <c r="I35" s="222"/>
      <c r="J35" s="208"/>
      <c r="K35" s="52">
        <f>COUNTA(D35:F36,I35)</f>
        <v>0</v>
      </c>
      <c r="L35" s="82">
        <f>IF(K35=7,1,0)</f>
        <v>0</v>
      </c>
      <c r="M35" s="52"/>
    </row>
    <row r="36" spans="2:13" ht="30" customHeight="1">
      <c r="B36" s="52"/>
      <c r="C36" s="215"/>
      <c r="D36" s="33"/>
      <c r="E36" s="33"/>
      <c r="F36" s="219"/>
      <c r="G36" s="221"/>
      <c r="H36" s="217"/>
      <c r="I36" s="223"/>
      <c r="J36" s="208"/>
      <c r="K36" s="52"/>
      <c r="L36" s="52"/>
      <c r="M36" s="52"/>
    </row>
    <row r="37" spans="2:13" ht="17.25" customHeight="1">
      <c r="B37" s="52"/>
      <c r="C37" s="214">
        <v>13</v>
      </c>
      <c r="D37" s="32"/>
      <c r="E37" s="32"/>
      <c r="F37" s="218"/>
      <c r="G37" s="220" t="str">
        <f>IF(F37="","",DATEDIF(F37,$G$11,"Y"))</f>
        <v/>
      </c>
      <c r="H37" s="216"/>
      <c r="I37" s="222"/>
      <c r="J37" s="208"/>
      <c r="K37" s="52">
        <f>COUNTA(D37:F38,I37)</f>
        <v>0</v>
      </c>
      <c r="L37" s="82">
        <f>IF(K37=7,1,0)</f>
        <v>0</v>
      </c>
      <c r="M37" s="52"/>
    </row>
    <row r="38" spans="2:13" ht="30" customHeight="1">
      <c r="B38" s="52"/>
      <c r="C38" s="215"/>
      <c r="D38" s="33"/>
      <c r="E38" s="33"/>
      <c r="F38" s="219"/>
      <c r="G38" s="221"/>
      <c r="H38" s="217"/>
      <c r="I38" s="223"/>
      <c r="J38" s="208"/>
      <c r="K38" s="52"/>
      <c r="L38" s="52"/>
      <c r="M38" s="52"/>
    </row>
    <row r="39" spans="2:13" ht="17.25" customHeight="1">
      <c r="B39" s="52"/>
      <c r="C39" s="214">
        <v>14</v>
      </c>
      <c r="D39" s="32"/>
      <c r="E39" s="32"/>
      <c r="F39" s="218"/>
      <c r="G39" s="220" t="str">
        <f>IF(F39="","",DATEDIF(F39,$G$11,"Y"))</f>
        <v/>
      </c>
      <c r="H39" s="216"/>
      <c r="I39" s="222"/>
      <c r="J39" s="208"/>
      <c r="K39" s="52">
        <f>COUNTA(D39:F40,I39)</f>
        <v>0</v>
      </c>
      <c r="L39" s="82">
        <f>IF(K39=7,1,0)</f>
        <v>0</v>
      </c>
      <c r="M39" s="52"/>
    </row>
    <row r="40" spans="2:13" ht="30" customHeight="1">
      <c r="B40" s="52"/>
      <c r="C40" s="215"/>
      <c r="D40" s="33"/>
      <c r="E40" s="33"/>
      <c r="F40" s="219"/>
      <c r="G40" s="221"/>
      <c r="H40" s="217"/>
      <c r="I40" s="223"/>
      <c r="J40" s="208"/>
      <c r="K40" s="52"/>
      <c r="L40" s="52"/>
      <c r="M40" s="52"/>
    </row>
    <row r="41" spans="2:13" ht="17.25" customHeight="1">
      <c r="B41" s="52"/>
      <c r="C41" s="214">
        <v>15</v>
      </c>
      <c r="D41" s="32"/>
      <c r="E41" s="32"/>
      <c r="F41" s="218"/>
      <c r="G41" s="220" t="str">
        <f>IF(F41="","",DATEDIF(F41,$G$11,"Y"))</f>
        <v/>
      </c>
      <c r="H41" s="216"/>
      <c r="I41" s="222"/>
      <c r="J41" s="208"/>
      <c r="K41" s="52">
        <f>COUNTA(D41:F42,I41)</f>
        <v>0</v>
      </c>
      <c r="L41" s="82">
        <f>IF(K41=7,1,0)</f>
        <v>0</v>
      </c>
      <c r="M41" s="52"/>
    </row>
    <row r="42" spans="2:13" ht="30" customHeight="1">
      <c r="B42" s="52"/>
      <c r="C42" s="215"/>
      <c r="D42" s="33"/>
      <c r="E42" s="33"/>
      <c r="F42" s="219"/>
      <c r="G42" s="221"/>
      <c r="H42" s="217"/>
      <c r="I42" s="223"/>
      <c r="J42" s="208"/>
      <c r="K42" s="52"/>
      <c r="L42" s="52"/>
      <c r="M42" s="52"/>
    </row>
    <row r="43" spans="2:13" ht="17.25" customHeight="1">
      <c r="B43" s="52"/>
      <c r="C43" s="214">
        <v>16</v>
      </c>
      <c r="D43" s="32"/>
      <c r="E43" s="32"/>
      <c r="F43" s="218"/>
      <c r="G43" s="220" t="str">
        <f>IF(F43="","",DATEDIF(F43,$G$11,"Y"))</f>
        <v/>
      </c>
      <c r="H43" s="216"/>
      <c r="I43" s="222"/>
      <c r="J43" s="208"/>
      <c r="K43" s="52">
        <f>COUNTA(D43:F44,I43)</f>
        <v>0</v>
      </c>
      <c r="L43" s="82">
        <f>IF(K43=7,1,0)</f>
        <v>0</v>
      </c>
      <c r="M43" s="52"/>
    </row>
    <row r="44" spans="2:13" ht="30" customHeight="1">
      <c r="B44" s="52"/>
      <c r="C44" s="215"/>
      <c r="D44" s="33"/>
      <c r="E44" s="33"/>
      <c r="F44" s="219"/>
      <c r="G44" s="221"/>
      <c r="H44" s="217"/>
      <c r="I44" s="223"/>
      <c r="J44" s="208"/>
      <c r="K44" s="52"/>
      <c r="L44" s="52"/>
      <c r="M44" s="52"/>
    </row>
    <row r="45" spans="2:13" ht="17.25" customHeight="1">
      <c r="B45" s="52"/>
      <c r="C45" s="214">
        <v>17</v>
      </c>
      <c r="D45" s="32"/>
      <c r="E45" s="32"/>
      <c r="F45" s="218"/>
      <c r="G45" s="220" t="str">
        <f>IF(F45="","",DATEDIF(F45,$G$11,"Y"))</f>
        <v/>
      </c>
      <c r="H45" s="216"/>
      <c r="I45" s="222"/>
      <c r="J45" s="208"/>
      <c r="K45" s="52">
        <f>COUNTA(D45:F46,I45)</f>
        <v>0</v>
      </c>
      <c r="L45" s="82">
        <f>IF(K45=7,1,0)</f>
        <v>0</v>
      </c>
      <c r="M45" s="52"/>
    </row>
    <row r="46" spans="2:13" ht="30" customHeight="1">
      <c r="B46" s="52"/>
      <c r="C46" s="215"/>
      <c r="D46" s="33"/>
      <c r="E46" s="33"/>
      <c r="F46" s="219"/>
      <c r="G46" s="221"/>
      <c r="H46" s="217"/>
      <c r="I46" s="223"/>
      <c r="J46" s="208"/>
      <c r="K46" s="52"/>
      <c r="L46" s="52"/>
      <c r="M46" s="52"/>
    </row>
    <row r="47" spans="2:13" ht="17.25" customHeight="1">
      <c r="B47" s="52"/>
      <c r="C47" s="214">
        <v>18</v>
      </c>
      <c r="D47" s="32"/>
      <c r="E47" s="32"/>
      <c r="F47" s="218"/>
      <c r="G47" s="220" t="str">
        <f>IF(F47="","",DATEDIF(F47,$G$11,"Y"))</f>
        <v/>
      </c>
      <c r="H47" s="216"/>
      <c r="I47" s="222"/>
      <c r="J47" s="208"/>
      <c r="K47" s="52">
        <f>COUNTA(D47:F48,I47)</f>
        <v>0</v>
      </c>
      <c r="L47" s="82">
        <f>IF(K47=7,1,0)</f>
        <v>0</v>
      </c>
      <c r="M47" s="52"/>
    </row>
    <row r="48" spans="2:13" ht="30" customHeight="1">
      <c r="B48" s="52"/>
      <c r="C48" s="215"/>
      <c r="D48" s="33"/>
      <c r="E48" s="33"/>
      <c r="F48" s="219"/>
      <c r="G48" s="221"/>
      <c r="H48" s="217"/>
      <c r="I48" s="223"/>
      <c r="J48" s="208"/>
      <c r="K48" s="52"/>
      <c r="L48" s="52"/>
      <c r="M48" s="52"/>
    </row>
    <row r="49" spans="2:13" ht="17.25" customHeight="1">
      <c r="B49" s="52"/>
      <c r="C49" s="214">
        <v>19</v>
      </c>
      <c r="D49" s="32"/>
      <c r="E49" s="32"/>
      <c r="F49" s="218"/>
      <c r="G49" s="220" t="str">
        <f>IF(F49="","",DATEDIF(F49,$G$11,"Y"))</f>
        <v/>
      </c>
      <c r="H49" s="216"/>
      <c r="I49" s="222"/>
      <c r="J49" s="208"/>
      <c r="K49" s="52">
        <f>COUNTA(D49:F50,I49)</f>
        <v>0</v>
      </c>
      <c r="L49" s="82">
        <f>IF(K49=7,1,0)</f>
        <v>0</v>
      </c>
      <c r="M49" s="52"/>
    </row>
    <row r="50" spans="2:13" ht="30" customHeight="1">
      <c r="B50" s="52"/>
      <c r="C50" s="215"/>
      <c r="D50" s="33"/>
      <c r="E50" s="33"/>
      <c r="F50" s="219"/>
      <c r="G50" s="221"/>
      <c r="H50" s="217"/>
      <c r="I50" s="223"/>
      <c r="J50" s="208"/>
      <c r="K50" s="52"/>
      <c r="L50" s="52"/>
      <c r="M50" s="52"/>
    </row>
    <row r="51" spans="2:13" ht="17.25" customHeight="1">
      <c r="B51" s="52"/>
      <c r="C51" s="214">
        <v>20</v>
      </c>
      <c r="D51" s="32"/>
      <c r="E51" s="32"/>
      <c r="F51" s="218"/>
      <c r="G51" s="220" t="str">
        <f>IF(F51="","",DATEDIF(F51,$G$11,"Y"))</f>
        <v/>
      </c>
      <c r="H51" s="216"/>
      <c r="I51" s="222"/>
      <c r="J51" s="208"/>
      <c r="K51" s="52">
        <f>COUNTA(D51:F52,I51)</f>
        <v>0</v>
      </c>
      <c r="L51" s="82">
        <f>IF(K51=7,1,0)</f>
        <v>0</v>
      </c>
      <c r="M51" s="52"/>
    </row>
    <row r="52" spans="2:13" ht="30" customHeight="1">
      <c r="B52" s="52"/>
      <c r="C52" s="215"/>
      <c r="D52" s="33"/>
      <c r="E52" s="33"/>
      <c r="F52" s="219"/>
      <c r="G52" s="221"/>
      <c r="H52" s="217"/>
      <c r="I52" s="223"/>
      <c r="J52" s="208"/>
      <c r="K52" s="52"/>
      <c r="L52" s="52"/>
      <c r="M52" s="52"/>
    </row>
    <row r="53" spans="2:13" ht="17.25" customHeight="1">
      <c r="B53" s="52"/>
      <c r="C53" s="214">
        <v>21</v>
      </c>
      <c r="D53" s="32"/>
      <c r="E53" s="32"/>
      <c r="F53" s="218"/>
      <c r="G53" s="220" t="str">
        <f>IF(F53="","",DATEDIF(F53,$G$11,"Y"))</f>
        <v/>
      </c>
      <c r="H53" s="216"/>
      <c r="I53" s="222"/>
      <c r="J53" s="208"/>
      <c r="K53" s="52">
        <f>COUNTA(D53:F54,I53)</f>
        <v>0</v>
      </c>
      <c r="L53" s="82">
        <f>IF(K53=7,1,0)</f>
        <v>0</v>
      </c>
      <c r="M53" s="52"/>
    </row>
    <row r="54" spans="2:13" ht="30" customHeight="1">
      <c r="B54" s="52"/>
      <c r="C54" s="215"/>
      <c r="D54" s="33"/>
      <c r="E54" s="33"/>
      <c r="F54" s="219"/>
      <c r="G54" s="221"/>
      <c r="H54" s="217"/>
      <c r="I54" s="223"/>
      <c r="J54" s="208"/>
      <c r="K54" s="52"/>
      <c r="L54" s="52"/>
      <c r="M54" s="52"/>
    </row>
    <row r="55" spans="2:13" ht="17.25" customHeight="1">
      <c r="B55" s="52"/>
      <c r="C55" s="214">
        <v>22</v>
      </c>
      <c r="D55" s="32"/>
      <c r="E55" s="32"/>
      <c r="F55" s="218"/>
      <c r="G55" s="220" t="str">
        <f>IF(F55="","",DATEDIF(F55,$G$11,"Y"))</f>
        <v/>
      </c>
      <c r="H55" s="216"/>
      <c r="I55" s="222"/>
      <c r="J55" s="208"/>
      <c r="K55" s="52">
        <f>COUNTA(D55:F56,I55)</f>
        <v>0</v>
      </c>
      <c r="L55" s="82">
        <f>IF(K55=7,1,0)</f>
        <v>0</v>
      </c>
      <c r="M55" s="52"/>
    </row>
    <row r="56" spans="2:13" ht="30" customHeight="1">
      <c r="B56" s="52"/>
      <c r="C56" s="215"/>
      <c r="D56" s="33"/>
      <c r="E56" s="33"/>
      <c r="F56" s="219"/>
      <c r="G56" s="221"/>
      <c r="H56" s="217"/>
      <c r="I56" s="223"/>
      <c r="J56" s="208"/>
      <c r="K56" s="52"/>
      <c r="L56" s="52"/>
      <c r="M56" s="52"/>
    </row>
    <row r="57" spans="2:13" ht="17.25" customHeight="1">
      <c r="B57" s="52"/>
      <c r="C57" s="214">
        <v>23</v>
      </c>
      <c r="D57" s="32"/>
      <c r="E57" s="32"/>
      <c r="F57" s="218"/>
      <c r="G57" s="220" t="str">
        <f>IF(F57="","",DATEDIF(F57,$G$11,"Y"))</f>
        <v/>
      </c>
      <c r="H57" s="216"/>
      <c r="I57" s="222"/>
      <c r="J57" s="208"/>
      <c r="K57" s="52">
        <f>COUNTA(D57:F58,I57)</f>
        <v>0</v>
      </c>
      <c r="L57" s="82">
        <f>IF(K57=7,1,0)</f>
        <v>0</v>
      </c>
      <c r="M57" s="52"/>
    </row>
    <row r="58" spans="2:13" ht="30" customHeight="1">
      <c r="B58" s="52"/>
      <c r="C58" s="215"/>
      <c r="D58" s="33"/>
      <c r="E58" s="33"/>
      <c r="F58" s="219"/>
      <c r="G58" s="221"/>
      <c r="H58" s="217"/>
      <c r="I58" s="223"/>
      <c r="J58" s="208"/>
      <c r="K58" s="52"/>
      <c r="L58" s="52"/>
      <c r="M58" s="52"/>
    </row>
    <row r="59" spans="2:13" ht="17.25" customHeight="1">
      <c r="B59" s="52"/>
      <c r="C59" s="214">
        <v>24</v>
      </c>
      <c r="D59" s="32"/>
      <c r="E59" s="32"/>
      <c r="F59" s="218"/>
      <c r="G59" s="220" t="str">
        <f>IF(F59="","",DATEDIF(F59,$G$11,"Y"))</f>
        <v/>
      </c>
      <c r="H59" s="216"/>
      <c r="I59" s="222"/>
      <c r="J59" s="208"/>
      <c r="K59" s="52">
        <f>COUNTA(D59:F60,I59)</f>
        <v>0</v>
      </c>
      <c r="L59" s="82">
        <f>IF(K59=7,1,0)</f>
        <v>0</v>
      </c>
      <c r="M59" s="52"/>
    </row>
    <row r="60" spans="2:13" ht="30" customHeight="1">
      <c r="B60" s="52"/>
      <c r="C60" s="215"/>
      <c r="D60" s="33"/>
      <c r="E60" s="33"/>
      <c r="F60" s="219"/>
      <c r="G60" s="221"/>
      <c r="H60" s="217"/>
      <c r="I60" s="223"/>
      <c r="J60" s="208"/>
      <c r="K60" s="52"/>
      <c r="L60" s="52"/>
      <c r="M60" s="52"/>
    </row>
    <row r="61" spans="2:13" ht="17.25" customHeight="1">
      <c r="B61" s="52"/>
      <c r="C61" s="214">
        <v>25</v>
      </c>
      <c r="D61" s="32"/>
      <c r="E61" s="32"/>
      <c r="F61" s="218"/>
      <c r="G61" s="220" t="str">
        <f t="shared" ref="G61:G71" si="0">IF(F61="","",DATEDIF(F61,$G$11,"Y"))</f>
        <v/>
      </c>
      <c r="H61" s="216"/>
      <c r="I61" s="222"/>
      <c r="J61" s="208"/>
      <c r="K61" s="52">
        <f>COUNTA(D61:F62,I61)</f>
        <v>0</v>
      </c>
      <c r="L61" s="82">
        <f>IF(K61=7,1,0)</f>
        <v>0</v>
      </c>
      <c r="M61" s="52"/>
    </row>
    <row r="62" spans="2:13" ht="30" customHeight="1">
      <c r="B62" s="52"/>
      <c r="C62" s="215"/>
      <c r="D62" s="33"/>
      <c r="E62" s="33"/>
      <c r="F62" s="219"/>
      <c r="G62" s="221"/>
      <c r="H62" s="217"/>
      <c r="I62" s="223"/>
      <c r="J62" s="208"/>
      <c r="K62" s="52"/>
      <c r="L62" s="52"/>
      <c r="M62" s="52"/>
    </row>
    <row r="63" spans="2:13" ht="17.25" customHeight="1">
      <c r="B63" s="52"/>
      <c r="C63" s="214">
        <v>26</v>
      </c>
      <c r="D63" s="32"/>
      <c r="E63" s="32"/>
      <c r="F63" s="218"/>
      <c r="G63" s="220" t="str">
        <f t="shared" si="0"/>
        <v/>
      </c>
      <c r="H63" s="216"/>
      <c r="I63" s="222"/>
      <c r="J63" s="208"/>
      <c r="K63" s="52">
        <f>COUNTA(D63:F64,I63)</f>
        <v>0</v>
      </c>
      <c r="L63" s="82">
        <f>IF(K63=7,1,0)</f>
        <v>0</v>
      </c>
      <c r="M63" s="52"/>
    </row>
    <row r="64" spans="2:13" ht="30" customHeight="1">
      <c r="B64" s="52"/>
      <c r="C64" s="215"/>
      <c r="D64" s="33"/>
      <c r="E64" s="33"/>
      <c r="F64" s="219"/>
      <c r="G64" s="221"/>
      <c r="H64" s="217"/>
      <c r="I64" s="223"/>
      <c r="J64" s="208"/>
      <c r="K64" s="52"/>
      <c r="L64" s="52"/>
      <c r="M64" s="52"/>
    </row>
    <row r="65" spans="2:13" ht="17.25" customHeight="1">
      <c r="B65" s="52"/>
      <c r="C65" s="214">
        <v>27</v>
      </c>
      <c r="D65" s="32"/>
      <c r="E65" s="32"/>
      <c r="F65" s="218"/>
      <c r="G65" s="220" t="str">
        <f t="shared" si="0"/>
        <v/>
      </c>
      <c r="H65" s="216"/>
      <c r="I65" s="222"/>
      <c r="J65" s="208"/>
      <c r="K65" s="52">
        <f>COUNTA(D65:F66,I65)</f>
        <v>0</v>
      </c>
      <c r="L65" s="82">
        <f>IF(K65=7,1,0)</f>
        <v>0</v>
      </c>
      <c r="M65" s="52"/>
    </row>
    <row r="66" spans="2:13" ht="30" customHeight="1">
      <c r="B66" s="52"/>
      <c r="C66" s="215"/>
      <c r="D66" s="33"/>
      <c r="E66" s="33"/>
      <c r="F66" s="219"/>
      <c r="G66" s="221"/>
      <c r="H66" s="217"/>
      <c r="I66" s="223"/>
      <c r="J66" s="208"/>
      <c r="K66" s="52"/>
      <c r="L66" s="52"/>
      <c r="M66" s="52"/>
    </row>
    <row r="67" spans="2:13" ht="17.25" customHeight="1">
      <c r="B67" s="52"/>
      <c r="C67" s="214">
        <v>28</v>
      </c>
      <c r="D67" s="32"/>
      <c r="E67" s="32"/>
      <c r="F67" s="218"/>
      <c r="G67" s="220" t="str">
        <f t="shared" si="0"/>
        <v/>
      </c>
      <c r="H67" s="216"/>
      <c r="I67" s="222"/>
      <c r="J67" s="208"/>
      <c r="K67" s="52">
        <f>COUNTA(D67:F68,I67)</f>
        <v>0</v>
      </c>
      <c r="L67" s="82">
        <f>IF(K67=7,1,0)</f>
        <v>0</v>
      </c>
      <c r="M67" s="52"/>
    </row>
    <row r="68" spans="2:13" ht="30" customHeight="1">
      <c r="B68" s="52"/>
      <c r="C68" s="215"/>
      <c r="D68" s="33"/>
      <c r="E68" s="33"/>
      <c r="F68" s="219"/>
      <c r="G68" s="221"/>
      <c r="H68" s="217"/>
      <c r="I68" s="223"/>
      <c r="J68" s="208"/>
      <c r="K68" s="52"/>
      <c r="L68" s="52"/>
      <c r="M68" s="52"/>
    </row>
    <row r="69" spans="2:13" ht="17.25" customHeight="1">
      <c r="B69" s="52"/>
      <c r="C69" s="214">
        <v>29</v>
      </c>
      <c r="D69" s="32"/>
      <c r="E69" s="32"/>
      <c r="F69" s="218"/>
      <c r="G69" s="220" t="str">
        <f t="shared" si="0"/>
        <v/>
      </c>
      <c r="H69" s="216"/>
      <c r="I69" s="222"/>
      <c r="J69" s="208"/>
      <c r="K69" s="52">
        <f>COUNTA(D69:F70,I69)</f>
        <v>0</v>
      </c>
      <c r="L69" s="82">
        <f>IF(K69=7,1,0)</f>
        <v>0</v>
      </c>
      <c r="M69" s="52"/>
    </row>
    <row r="70" spans="2:13" ht="30" customHeight="1">
      <c r="B70" s="52"/>
      <c r="C70" s="215"/>
      <c r="D70" s="33"/>
      <c r="E70" s="33"/>
      <c r="F70" s="219"/>
      <c r="G70" s="221"/>
      <c r="H70" s="217"/>
      <c r="I70" s="223"/>
      <c r="J70" s="208"/>
      <c r="K70" s="52"/>
      <c r="L70" s="52"/>
      <c r="M70" s="52"/>
    </row>
    <row r="71" spans="2:13" ht="17.25" customHeight="1">
      <c r="B71" s="52"/>
      <c r="C71" s="214">
        <v>30</v>
      </c>
      <c r="D71" s="32"/>
      <c r="E71" s="32"/>
      <c r="F71" s="218"/>
      <c r="G71" s="220" t="str">
        <f t="shared" si="0"/>
        <v/>
      </c>
      <c r="H71" s="216"/>
      <c r="I71" s="222"/>
      <c r="J71" s="208"/>
      <c r="K71" s="52">
        <f>COUNTA(D71:F72,I71)</f>
        <v>0</v>
      </c>
      <c r="L71" s="82">
        <f>IF(K71=7,1,0)</f>
        <v>0</v>
      </c>
      <c r="M71" s="52"/>
    </row>
    <row r="72" spans="2:13" ht="30" customHeight="1">
      <c r="B72" s="52"/>
      <c r="C72" s="215"/>
      <c r="D72" s="33"/>
      <c r="E72" s="33"/>
      <c r="F72" s="217"/>
      <c r="G72" s="224"/>
      <c r="H72" s="217"/>
      <c r="I72" s="223"/>
      <c r="J72" s="208"/>
      <c r="K72" s="86"/>
      <c r="L72" s="86"/>
      <c r="M72" s="52"/>
    </row>
    <row r="73" spans="2:13">
      <c r="B73" s="52"/>
      <c r="C73" s="52"/>
      <c r="D73" s="52"/>
      <c r="E73" s="52"/>
      <c r="F73" s="75"/>
      <c r="G73" s="52"/>
      <c r="H73" s="52"/>
      <c r="I73" s="52"/>
      <c r="J73" s="52"/>
      <c r="K73" s="27"/>
      <c r="L73" s="27"/>
      <c r="M73" s="52"/>
    </row>
    <row r="74" spans="2:13">
      <c r="B74" s="52"/>
      <c r="C74" s="52"/>
      <c r="D74" s="52"/>
      <c r="E74" s="52"/>
      <c r="F74" s="75"/>
      <c r="G74" s="52"/>
      <c r="H74" s="52"/>
      <c r="I74" s="52"/>
      <c r="J74" s="52"/>
      <c r="K74" s="27"/>
      <c r="L74" s="27"/>
      <c r="M74" s="52"/>
    </row>
    <row r="75" spans="2:13">
      <c r="B75" s="52"/>
      <c r="C75" s="52"/>
      <c r="D75" s="52"/>
      <c r="E75" s="52"/>
      <c r="F75" s="75"/>
      <c r="G75" s="52"/>
      <c r="H75" s="52"/>
      <c r="I75" s="52"/>
      <c r="J75" s="52"/>
      <c r="K75" s="27"/>
      <c r="L75" s="27"/>
      <c r="M75" s="52"/>
    </row>
  </sheetData>
  <sheetProtection algorithmName="SHA-512" hashValue="JSSj7kc3mNH/O/N73IqPsiHZqglk191rFHRu0FmR0pdFAPeVopAVHxl+1Bkc3k4xYfQ7VmgwoIaPY6VpJ9eH5g==" saltValue="/CQJ3E04RKCAoO1OIQkQ6g==" spinCount="100000" sheet="1" selectLockedCells="1"/>
  <mergeCells count="189">
    <mergeCell ref="C2:J2"/>
    <mergeCell ref="C3:J3"/>
    <mergeCell ref="C17:C18"/>
    <mergeCell ref="H17:H18"/>
    <mergeCell ref="F17:F18"/>
    <mergeCell ref="G17:G18"/>
    <mergeCell ref="I17:I18"/>
    <mergeCell ref="C11:C12"/>
    <mergeCell ref="H11:H12"/>
    <mergeCell ref="I11:I12"/>
    <mergeCell ref="D12:E12"/>
    <mergeCell ref="D11:E11"/>
    <mergeCell ref="C15:C16"/>
    <mergeCell ref="H15:H16"/>
    <mergeCell ref="F15:F16"/>
    <mergeCell ref="G15:G16"/>
    <mergeCell ref="I15:I16"/>
    <mergeCell ref="C13:C14"/>
    <mergeCell ref="H13:H14"/>
    <mergeCell ref="F13:F14"/>
    <mergeCell ref="G13:G14"/>
    <mergeCell ref="I13:I14"/>
    <mergeCell ref="J15:J16"/>
    <mergeCell ref="J17:J18"/>
    <mergeCell ref="C23:C24"/>
    <mergeCell ref="H23:H24"/>
    <mergeCell ref="F23:F24"/>
    <mergeCell ref="G23:G24"/>
    <mergeCell ref="I23:I24"/>
    <mergeCell ref="C21:C22"/>
    <mergeCell ref="H21:H22"/>
    <mergeCell ref="F21:F22"/>
    <mergeCell ref="G21:G22"/>
    <mergeCell ref="I21:I22"/>
    <mergeCell ref="C29:C30"/>
    <mergeCell ref="H29:H30"/>
    <mergeCell ref="F29:F30"/>
    <mergeCell ref="G29:G30"/>
    <mergeCell ref="I29:I30"/>
    <mergeCell ref="J21:J22"/>
    <mergeCell ref="J23:J24"/>
    <mergeCell ref="C19:C20"/>
    <mergeCell ref="H19:H20"/>
    <mergeCell ref="F19:F20"/>
    <mergeCell ref="G19:G20"/>
    <mergeCell ref="I19:I20"/>
    <mergeCell ref="C27:C28"/>
    <mergeCell ref="H27:H28"/>
    <mergeCell ref="F27:F28"/>
    <mergeCell ref="G27:G28"/>
    <mergeCell ref="I27:I28"/>
    <mergeCell ref="C25:C26"/>
    <mergeCell ref="H25:H26"/>
    <mergeCell ref="F25:F26"/>
    <mergeCell ref="G25:G26"/>
    <mergeCell ref="I25:I26"/>
    <mergeCell ref="J25:J26"/>
    <mergeCell ref="J27:J28"/>
    <mergeCell ref="C33:C34"/>
    <mergeCell ref="H33:H34"/>
    <mergeCell ref="F33:F34"/>
    <mergeCell ref="G33:G34"/>
    <mergeCell ref="I33:I34"/>
    <mergeCell ref="C31:C32"/>
    <mergeCell ref="H31:H32"/>
    <mergeCell ref="F31:F32"/>
    <mergeCell ref="G31:G32"/>
    <mergeCell ref="I31:I32"/>
    <mergeCell ref="C37:C38"/>
    <mergeCell ref="H37:H38"/>
    <mergeCell ref="F37:F38"/>
    <mergeCell ref="G37:G38"/>
    <mergeCell ref="I37:I38"/>
    <mergeCell ref="C35:C36"/>
    <mergeCell ref="H35:H36"/>
    <mergeCell ref="F35:F36"/>
    <mergeCell ref="G35:G36"/>
    <mergeCell ref="I35:I36"/>
    <mergeCell ref="C41:C42"/>
    <mergeCell ref="H41:H42"/>
    <mergeCell ref="F41:F42"/>
    <mergeCell ref="G41:G42"/>
    <mergeCell ref="I41:I42"/>
    <mergeCell ref="C39:C40"/>
    <mergeCell ref="H39:H40"/>
    <mergeCell ref="F39:F40"/>
    <mergeCell ref="G39:G40"/>
    <mergeCell ref="I39:I40"/>
    <mergeCell ref="C45:C46"/>
    <mergeCell ref="H45:H46"/>
    <mergeCell ref="F45:F46"/>
    <mergeCell ref="G45:G46"/>
    <mergeCell ref="I45:I46"/>
    <mergeCell ref="C43:C44"/>
    <mergeCell ref="H43:H44"/>
    <mergeCell ref="F43:F44"/>
    <mergeCell ref="G43:G44"/>
    <mergeCell ref="I43:I44"/>
    <mergeCell ref="C49:C50"/>
    <mergeCell ref="H49:H50"/>
    <mergeCell ref="F49:F50"/>
    <mergeCell ref="G49:G50"/>
    <mergeCell ref="I49:I50"/>
    <mergeCell ref="C47:C48"/>
    <mergeCell ref="H47:H48"/>
    <mergeCell ref="F47:F48"/>
    <mergeCell ref="G47:G48"/>
    <mergeCell ref="I47:I48"/>
    <mergeCell ref="C53:C54"/>
    <mergeCell ref="H53:H54"/>
    <mergeCell ref="F53:F54"/>
    <mergeCell ref="G53:G54"/>
    <mergeCell ref="I53:I54"/>
    <mergeCell ref="C51:C52"/>
    <mergeCell ref="H51:H52"/>
    <mergeCell ref="F51:F52"/>
    <mergeCell ref="G51:G52"/>
    <mergeCell ref="I51:I52"/>
    <mergeCell ref="F59:F60"/>
    <mergeCell ref="G59:G60"/>
    <mergeCell ref="I59:I60"/>
    <mergeCell ref="C57:C58"/>
    <mergeCell ref="H57:H58"/>
    <mergeCell ref="F57:F58"/>
    <mergeCell ref="G57:G58"/>
    <mergeCell ref="I57:I58"/>
    <mergeCell ref="C55:C56"/>
    <mergeCell ref="H55:H56"/>
    <mergeCell ref="F55:F56"/>
    <mergeCell ref="G55:G56"/>
    <mergeCell ref="I55:I56"/>
    <mergeCell ref="C71:C72"/>
    <mergeCell ref="H71:H72"/>
    <mergeCell ref="F71:F72"/>
    <mergeCell ref="G71:G72"/>
    <mergeCell ref="I71:I72"/>
    <mergeCell ref="C69:C70"/>
    <mergeCell ref="H69:H70"/>
    <mergeCell ref="F69:F70"/>
    <mergeCell ref="G69:G70"/>
    <mergeCell ref="I69:I70"/>
    <mergeCell ref="J29:J30"/>
    <mergeCell ref="C67:C68"/>
    <mergeCell ref="H67:H68"/>
    <mergeCell ref="F67:F68"/>
    <mergeCell ref="G67:G68"/>
    <mergeCell ref="I67:I68"/>
    <mergeCell ref="C65:C66"/>
    <mergeCell ref="H65:H66"/>
    <mergeCell ref="F65:F66"/>
    <mergeCell ref="G65:G66"/>
    <mergeCell ref="I65:I66"/>
    <mergeCell ref="C63:C64"/>
    <mergeCell ref="H63:H64"/>
    <mergeCell ref="F63:F64"/>
    <mergeCell ref="G63:G64"/>
    <mergeCell ref="I63:I64"/>
    <mergeCell ref="C61:C62"/>
    <mergeCell ref="J67:J68"/>
    <mergeCell ref="H61:H62"/>
    <mergeCell ref="F61:F62"/>
    <mergeCell ref="G61:G62"/>
    <mergeCell ref="I61:I62"/>
    <mergeCell ref="C59:C60"/>
    <mergeCell ref="H59:H60"/>
    <mergeCell ref="J69:J70"/>
    <mergeCell ref="J71:J72"/>
    <mergeCell ref="J11:J12"/>
    <mergeCell ref="C10:J10"/>
    <mergeCell ref="J49:J50"/>
    <mergeCell ref="J51:J52"/>
    <mergeCell ref="J53:J54"/>
    <mergeCell ref="J55:J56"/>
    <mergeCell ref="J57:J58"/>
    <mergeCell ref="J59:J60"/>
    <mergeCell ref="J61:J62"/>
    <mergeCell ref="J63:J64"/>
    <mergeCell ref="J65:J66"/>
    <mergeCell ref="J31:J32"/>
    <mergeCell ref="J33:J34"/>
    <mergeCell ref="J35:J36"/>
    <mergeCell ref="J37:J38"/>
    <mergeCell ref="J39:J40"/>
    <mergeCell ref="J41:J42"/>
    <mergeCell ref="J43:J44"/>
    <mergeCell ref="J45:J46"/>
    <mergeCell ref="J47:J48"/>
    <mergeCell ref="J13:J14"/>
    <mergeCell ref="J19:J20"/>
  </mergeCells>
  <phoneticPr fontId="2"/>
  <dataValidations count="3">
    <dataValidation type="list" allowBlank="1" showInputMessage="1" showErrorMessage="1" sqref="H13:H72" xr:uid="{00000000-0002-0000-0100-000000000000}">
      <formula1>"A,B,C,Ds,Dj,E"</formula1>
    </dataValidation>
    <dataValidation type="textLength" allowBlank="1" showInputMessage="1" showErrorMessage="1" errorTitle="選手登録番号エラー" error="選手登録番号は9ケタです。ご確認の上入力してください。" promptTitle="選手登録番号" prompt="8または9から始まる9ケタの登録番号を入力してください。" sqref="I13:I72" xr:uid="{00000000-0002-0000-0100-000001000000}">
      <formula1>8</formula1>
      <formula2>9</formula2>
    </dataValidation>
    <dataValidation type="list" allowBlank="1" showInputMessage="1" showErrorMessage="1" error="選手登録番号は9ケタです。ご確認の上入力してください。" promptTitle="全国高校選手権東京予選選考希望" prompt="全国高等学校選手権大会に出場を希望する方は、✓を選択してください。" sqref="J13:J14 J17:J72 J15:J16" xr:uid="{B3FA1047-8D7D-624C-93B6-8FCE4D1058E5}">
      <formula1>"✓"</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sheetPr>
  <dimension ref="B2:O74"/>
  <sheetViews>
    <sheetView showGridLines="0" topLeftCell="A3" zoomScaleNormal="100" workbookViewId="0">
      <selection activeCell="D14" sqref="D14"/>
    </sheetView>
  </sheetViews>
  <sheetFormatPr baseColWidth="10" defaultColWidth="8.83203125" defaultRowHeight="19"/>
  <cols>
    <col min="1" max="2" width="8.83203125" style="63"/>
    <col min="3" max="3" width="4.33203125" style="63" customWidth="1"/>
    <col min="4" max="5" width="14.1640625" style="63" customWidth="1"/>
    <col min="6" max="6" width="14.6640625" style="84" customWidth="1"/>
    <col min="7" max="10" width="14.1640625" style="63" customWidth="1"/>
    <col min="11" max="11" width="7.6640625" style="26" hidden="1" customWidth="1"/>
    <col min="12" max="12" width="8.83203125" style="26" hidden="1" customWidth="1"/>
    <col min="13" max="16384" width="8.83203125" style="63"/>
  </cols>
  <sheetData>
    <row r="2" spans="2:13" ht="34" customHeight="1">
      <c r="B2" s="52"/>
      <c r="C2" s="225">
        <f>所属団体情報!$D$7</f>
        <v>0</v>
      </c>
      <c r="D2" s="225"/>
      <c r="E2" s="225"/>
      <c r="F2" s="225"/>
      <c r="G2" s="225"/>
      <c r="H2" s="225"/>
      <c r="I2" s="225"/>
      <c r="J2" s="225"/>
      <c r="K2" s="27"/>
      <c r="L2" s="27"/>
      <c r="M2" s="52"/>
    </row>
    <row r="3" spans="2:13" ht="34" customHeight="1">
      <c r="B3" s="52"/>
      <c r="C3" s="244" t="s">
        <v>152</v>
      </c>
      <c r="D3" s="244"/>
      <c r="E3" s="244"/>
      <c r="F3" s="244"/>
      <c r="G3" s="244"/>
      <c r="H3" s="244"/>
      <c r="I3" s="244"/>
      <c r="J3" s="244"/>
      <c r="K3" s="27"/>
      <c r="L3" s="27"/>
      <c r="M3" s="52"/>
    </row>
    <row r="4" spans="2:13" ht="8.25" customHeight="1" thickBot="1">
      <c r="B4" s="52"/>
      <c r="C4" s="53"/>
      <c r="D4" s="53"/>
      <c r="E4" s="53"/>
      <c r="F4" s="53"/>
      <c r="G4" s="53"/>
      <c r="H4" s="53"/>
      <c r="I4" s="53"/>
      <c r="J4" s="53"/>
      <c r="K4" s="27"/>
      <c r="L4" s="27"/>
      <c r="M4" s="52"/>
    </row>
    <row r="5" spans="2:13" ht="15" customHeight="1">
      <c r="B5" s="52"/>
      <c r="C5" s="53"/>
      <c r="D5" s="45" t="s">
        <v>44</v>
      </c>
      <c r="E5" s="46" t="s">
        <v>45</v>
      </c>
      <c r="F5" s="47" t="s">
        <v>46</v>
      </c>
      <c r="G5" s="45" t="s">
        <v>47</v>
      </c>
      <c r="H5" s="46" t="s">
        <v>48</v>
      </c>
      <c r="I5" s="47" t="s">
        <v>49</v>
      </c>
      <c r="J5" s="44"/>
      <c r="K5" s="149"/>
      <c r="L5" s="27"/>
      <c r="M5" s="52"/>
    </row>
    <row r="6" spans="2:13" ht="15" customHeight="1" thickBot="1">
      <c r="B6" s="52"/>
      <c r="C6" s="53"/>
      <c r="D6" s="29">
        <f>COUNTIF(H13:H72,"A")</f>
        <v>0</v>
      </c>
      <c r="E6" s="30">
        <f>COUNTIF(H13:H72,"B")</f>
        <v>0</v>
      </c>
      <c r="F6" s="31">
        <f>COUNTIF(H13:H72,"C")</f>
        <v>0</v>
      </c>
      <c r="G6" s="29">
        <f>COUNTIF(H13:H72,"Ds")</f>
        <v>0</v>
      </c>
      <c r="H6" s="30">
        <f>COUNTIF(H13:H72,"Dj")</f>
        <v>0</v>
      </c>
      <c r="I6" s="31">
        <f>COUNTIF(H13:H72,"E")</f>
        <v>0</v>
      </c>
      <c r="J6" s="44"/>
      <c r="K6" s="149"/>
      <c r="L6" s="27"/>
      <c r="M6" s="52"/>
    </row>
    <row r="7" spans="2:13" ht="15" customHeight="1">
      <c r="B7" s="52"/>
      <c r="C7" s="53"/>
      <c r="D7" s="53"/>
      <c r="E7" s="53"/>
      <c r="F7" s="53"/>
      <c r="G7" s="44"/>
      <c r="H7" s="44"/>
      <c r="I7" s="44"/>
      <c r="J7" s="44"/>
      <c r="K7" s="149"/>
      <c r="L7" s="27"/>
      <c r="M7" s="52"/>
    </row>
    <row r="8" spans="2:13" ht="15" customHeight="1">
      <c r="B8" s="52"/>
      <c r="C8" s="53"/>
      <c r="D8" s="53"/>
      <c r="E8" s="53"/>
      <c r="F8" s="53"/>
      <c r="G8" s="44"/>
      <c r="H8" s="44"/>
      <c r="I8" s="44"/>
      <c r="J8" s="44"/>
      <c r="K8" s="54"/>
      <c r="L8" s="27"/>
      <c r="M8" s="52"/>
    </row>
    <row r="9" spans="2:13" ht="22.5" customHeight="1">
      <c r="B9" s="52"/>
      <c r="C9" s="55" t="s">
        <v>142</v>
      </c>
      <c r="D9" s="56" t="s">
        <v>150</v>
      </c>
      <c r="E9" s="56"/>
      <c r="F9" s="57"/>
      <c r="G9" s="56" t="s">
        <v>151</v>
      </c>
      <c r="H9" s="56"/>
      <c r="I9" s="56"/>
      <c r="J9" s="56"/>
      <c r="K9" s="27"/>
      <c r="L9" s="27"/>
      <c r="M9" s="52"/>
    </row>
    <row r="10" spans="2:13" ht="26" customHeight="1" thickBot="1">
      <c r="B10" s="52"/>
      <c r="C10" s="237" t="s">
        <v>40</v>
      </c>
      <c r="D10" s="238"/>
      <c r="E10" s="238"/>
      <c r="F10" s="238"/>
      <c r="G10" s="238"/>
      <c r="H10" s="238"/>
      <c r="I10" s="238"/>
      <c r="J10" s="239"/>
      <c r="K10" s="62"/>
      <c r="L10" s="62"/>
      <c r="M10" s="52"/>
    </row>
    <row r="11" spans="2:13" ht="18" customHeight="1" thickTop="1">
      <c r="B11" s="52"/>
      <c r="C11" s="227" t="s">
        <v>0</v>
      </c>
      <c r="D11" s="235" t="s">
        <v>2</v>
      </c>
      <c r="E11" s="236"/>
      <c r="F11" s="48" t="s">
        <v>35</v>
      </c>
      <c r="G11" s="49">
        <v>45657</v>
      </c>
      <c r="H11" s="229" t="s">
        <v>55</v>
      </c>
      <c r="I11" s="245" t="s">
        <v>112</v>
      </c>
      <c r="J11" s="240" t="s">
        <v>198</v>
      </c>
      <c r="K11" s="27"/>
      <c r="L11" s="27"/>
      <c r="M11" s="52"/>
    </row>
    <row r="12" spans="2:13" ht="30" customHeight="1">
      <c r="B12" s="52"/>
      <c r="C12" s="228"/>
      <c r="D12" s="233" t="s">
        <v>56</v>
      </c>
      <c r="E12" s="234"/>
      <c r="F12" s="50" t="s">
        <v>42</v>
      </c>
      <c r="G12" s="51" t="s">
        <v>36</v>
      </c>
      <c r="H12" s="230"/>
      <c r="I12" s="246"/>
      <c r="J12" s="241"/>
      <c r="K12" s="27"/>
      <c r="L12" s="27"/>
      <c r="M12" s="52"/>
    </row>
    <row r="13" spans="2:13" s="83" customFormat="1" ht="17.25" customHeight="1">
      <c r="B13" s="82"/>
      <c r="C13" s="214">
        <v>1</v>
      </c>
      <c r="D13" s="32"/>
      <c r="E13" s="32"/>
      <c r="F13" s="218"/>
      <c r="G13" s="220" t="str">
        <f>IF(F13="","",DATEDIF(F13,$G$11,"Y"))</f>
        <v/>
      </c>
      <c r="H13" s="216"/>
      <c r="I13" s="242"/>
      <c r="J13" s="208"/>
      <c r="K13" s="52">
        <f>COUNTA(D13:F14,H13:I14)</f>
        <v>0</v>
      </c>
      <c r="L13" s="82">
        <f>IF(K13=7,1,0)</f>
        <v>0</v>
      </c>
      <c r="M13" s="82"/>
    </row>
    <row r="14" spans="2:13" ht="30" customHeight="1">
      <c r="B14" s="52"/>
      <c r="C14" s="215"/>
      <c r="D14" s="33"/>
      <c r="E14" s="33"/>
      <c r="F14" s="219"/>
      <c r="G14" s="221"/>
      <c r="H14" s="217"/>
      <c r="I14" s="243"/>
      <c r="J14" s="208"/>
      <c r="K14" s="52"/>
      <c r="L14" s="52"/>
      <c r="M14" s="52"/>
    </row>
    <row r="15" spans="2:13" ht="17.25" customHeight="1">
      <c r="B15" s="52"/>
      <c r="C15" s="214">
        <v>2</v>
      </c>
      <c r="D15" s="32"/>
      <c r="E15" s="32"/>
      <c r="F15" s="218"/>
      <c r="G15" s="220" t="str">
        <f>IF(F15="","",DATEDIF(F15,$G$11,"Y"))</f>
        <v/>
      </c>
      <c r="H15" s="216"/>
      <c r="I15" s="242"/>
      <c r="J15" s="208"/>
      <c r="K15" s="52">
        <f>COUNTA(D15:F16,I15)</f>
        <v>0</v>
      </c>
      <c r="L15" s="82">
        <f>IF(K15=7,1,0)</f>
        <v>0</v>
      </c>
      <c r="M15" s="52"/>
    </row>
    <row r="16" spans="2:13" ht="30" customHeight="1">
      <c r="B16" s="52"/>
      <c r="C16" s="215"/>
      <c r="D16" s="33"/>
      <c r="E16" s="33"/>
      <c r="F16" s="219"/>
      <c r="G16" s="221"/>
      <c r="H16" s="217"/>
      <c r="I16" s="243"/>
      <c r="J16" s="208"/>
      <c r="K16" s="52"/>
      <c r="L16" s="52"/>
      <c r="M16" s="52"/>
    </row>
    <row r="17" spans="2:15" ht="17.25" customHeight="1">
      <c r="B17" s="52"/>
      <c r="C17" s="214">
        <v>3</v>
      </c>
      <c r="D17" s="32"/>
      <c r="E17" s="32"/>
      <c r="F17" s="218"/>
      <c r="G17" s="220" t="str">
        <f>IF(F17="","",DATEDIF(F17,$G$11,"Y"))</f>
        <v/>
      </c>
      <c r="H17" s="216"/>
      <c r="I17" s="242"/>
      <c r="J17" s="208"/>
      <c r="K17" s="52">
        <f>COUNTA(D17:F18,I17)</f>
        <v>0</v>
      </c>
      <c r="L17" s="82">
        <f>IF(K17=7,1,0)</f>
        <v>0</v>
      </c>
      <c r="M17" s="52"/>
    </row>
    <row r="18" spans="2:15" ht="30" customHeight="1">
      <c r="B18" s="52"/>
      <c r="C18" s="215"/>
      <c r="D18" s="33"/>
      <c r="E18" s="33"/>
      <c r="F18" s="219"/>
      <c r="G18" s="221"/>
      <c r="H18" s="217"/>
      <c r="I18" s="243"/>
      <c r="J18" s="208"/>
      <c r="K18" s="52"/>
      <c r="L18" s="52"/>
      <c r="M18" s="52"/>
      <c r="O18" s="84"/>
    </row>
    <row r="19" spans="2:15" ht="17.25" customHeight="1">
      <c r="B19" s="52"/>
      <c r="C19" s="214">
        <v>4</v>
      </c>
      <c r="D19" s="32"/>
      <c r="E19" s="32"/>
      <c r="F19" s="218"/>
      <c r="G19" s="220" t="str">
        <f>IF(F19="","",DATEDIF(F19,$G$11,"Y"))</f>
        <v/>
      </c>
      <c r="H19" s="216"/>
      <c r="I19" s="242"/>
      <c r="J19" s="208"/>
      <c r="K19" s="52">
        <f>COUNTA(D19:F20,I19)</f>
        <v>0</v>
      </c>
      <c r="L19" s="82">
        <f>IF(K19=7,1,0)</f>
        <v>0</v>
      </c>
      <c r="M19" s="52"/>
    </row>
    <row r="20" spans="2:15" s="85" customFormat="1" ht="30" customHeight="1">
      <c r="B20" s="56"/>
      <c r="C20" s="215"/>
      <c r="D20" s="33"/>
      <c r="E20" s="33"/>
      <c r="F20" s="219"/>
      <c r="G20" s="221"/>
      <c r="H20" s="217"/>
      <c r="I20" s="243"/>
      <c r="J20" s="208"/>
      <c r="K20" s="52"/>
      <c r="L20" s="52"/>
      <c r="M20" s="56"/>
    </row>
    <row r="21" spans="2:15" s="85" customFormat="1" ht="17.25" customHeight="1">
      <c r="B21" s="56"/>
      <c r="C21" s="214">
        <v>5</v>
      </c>
      <c r="D21" s="32"/>
      <c r="E21" s="32"/>
      <c r="F21" s="218"/>
      <c r="G21" s="220" t="str">
        <f>IF(F21="","",DATEDIF(F21,$G$11,"Y"))</f>
        <v/>
      </c>
      <c r="H21" s="216"/>
      <c r="I21" s="242"/>
      <c r="J21" s="208"/>
      <c r="K21" s="52">
        <f>COUNTA(D21:F22,I21)</f>
        <v>0</v>
      </c>
      <c r="L21" s="82">
        <f>IF(K21=7,1,0)</f>
        <v>0</v>
      </c>
      <c r="M21" s="56"/>
    </row>
    <row r="22" spans="2:15" s="85" customFormat="1" ht="30" customHeight="1">
      <c r="B22" s="56"/>
      <c r="C22" s="215"/>
      <c r="D22" s="33"/>
      <c r="E22" s="33"/>
      <c r="F22" s="219"/>
      <c r="G22" s="221"/>
      <c r="H22" s="217"/>
      <c r="I22" s="243"/>
      <c r="J22" s="208"/>
      <c r="K22" s="52"/>
      <c r="L22" s="52"/>
      <c r="M22" s="56"/>
    </row>
    <row r="23" spans="2:15" ht="17.25" customHeight="1">
      <c r="B23" s="52"/>
      <c r="C23" s="214">
        <v>6</v>
      </c>
      <c r="D23" s="32"/>
      <c r="E23" s="32"/>
      <c r="F23" s="218"/>
      <c r="G23" s="220" t="str">
        <f>IF(F23="","",DATEDIF(F23,$G$11,"Y"))</f>
        <v/>
      </c>
      <c r="H23" s="216"/>
      <c r="I23" s="242"/>
      <c r="J23" s="208"/>
      <c r="K23" s="52">
        <f>COUNTA(D23:F24,I23)</f>
        <v>0</v>
      </c>
      <c r="L23" s="82">
        <f>IF(K23=7,1,0)</f>
        <v>0</v>
      </c>
      <c r="M23" s="52"/>
    </row>
    <row r="24" spans="2:15" ht="30" customHeight="1">
      <c r="B24" s="52"/>
      <c r="C24" s="215"/>
      <c r="D24" s="33"/>
      <c r="E24" s="33"/>
      <c r="F24" s="219"/>
      <c r="G24" s="221"/>
      <c r="H24" s="217"/>
      <c r="I24" s="243"/>
      <c r="J24" s="208"/>
      <c r="K24" s="52"/>
      <c r="L24" s="52"/>
      <c r="M24" s="52"/>
    </row>
    <row r="25" spans="2:15" ht="17.25" customHeight="1">
      <c r="B25" s="52"/>
      <c r="C25" s="214">
        <v>7</v>
      </c>
      <c r="D25" s="32"/>
      <c r="E25" s="32"/>
      <c r="F25" s="218"/>
      <c r="G25" s="220" t="str">
        <f>IF(F25="","",DATEDIF(F25,$G$11,"Y"))</f>
        <v/>
      </c>
      <c r="H25" s="216"/>
      <c r="I25" s="242"/>
      <c r="J25" s="208"/>
      <c r="K25" s="52">
        <f>COUNTA(D25:F26,I25)</f>
        <v>0</v>
      </c>
      <c r="L25" s="82">
        <f>IF(K25=7,1,0)</f>
        <v>0</v>
      </c>
      <c r="M25" s="52"/>
    </row>
    <row r="26" spans="2:15" ht="30" customHeight="1">
      <c r="B26" s="52"/>
      <c r="C26" s="215"/>
      <c r="D26" s="33"/>
      <c r="E26" s="33"/>
      <c r="F26" s="219"/>
      <c r="G26" s="221"/>
      <c r="H26" s="217"/>
      <c r="I26" s="243"/>
      <c r="J26" s="208"/>
      <c r="K26" s="52"/>
      <c r="L26" s="52"/>
      <c r="M26" s="52"/>
    </row>
    <row r="27" spans="2:15" ht="17.25" customHeight="1">
      <c r="B27" s="52"/>
      <c r="C27" s="214">
        <v>8</v>
      </c>
      <c r="D27" s="32"/>
      <c r="E27" s="32"/>
      <c r="F27" s="218"/>
      <c r="G27" s="220" t="str">
        <f>IF(F27="","",DATEDIF(F27,$G$11,"Y"))</f>
        <v/>
      </c>
      <c r="H27" s="216"/>
      <c r="I27" s="242"/>
      <c r="J27" s="208"/>
      <c r="K27" s="52">
        <f>COUNTA(D27:F28,I27)</f>
        <v>0</v>
      </c>
      <c r="L27" s="82">
        <f>IF(K27=7,1,0)</f>
        <v>0</v>
      </c>
      <c r="M27" s="52"/>
    </row>
    <row r="28" spans="2:15" ht="30" customHeight="1">
      <c r="B28" s="52"/>
      <c r="C28" s="215"/>
      <c r="D28" s="33"/>
      <c r="E28" s="33"/>
      <c r="F28" s="219"/>
      <c r="G28" s="221"/>
      <c r="H28" s="217"/>
      <c r="I28" s="243"/>
      <c r="J28" s="208"/>
      <c r="K28" s="52"/>
      <c r="L28" s="52"/>
      <c r="M28" s="52"/>
    </row>
    <row r="29" spans="2:15" ht="17.25" customHeight="1">
      <c r="B29" s="52"/>
      <c r="C29" s="214">
        <v>9</v>
      </c>
      <c r="D29" s="32"/>
      <c r="E29" s="32"/>
      <c r="F29" s="218"/>
      <c r="G29" s="220" t="str">
        <f>IF(F29="","",DATEDIF(F29,$G$11,"Y"))</f>
        <v/>
      </c>
      <c r="H29" s="216"/>
      <c r="I29" s="242"/>
      <c r="J29" s="208"/>
      <c r="K29" s="52">
        <f>COUNTA(D29:F30,I29)</f>
        <v>0</v>
      </c>
      <c r="L29" s="82">
        <f>IF(K29=7,1,0)</f>
        <v>0</v>
      </c>
      <c r="M29" s="52"/>
    </row>
    <row r="30" spans="2:15" ht="30" customHeight="1">
      <c r="B30" s="52"/>
      <c r="C30" s="215"/>
      <c r="D30" s="33"/>
      <c r="E30" s="33"/>
      <c r="F30" s="219"/>
      <c r="G30" s="221"/>
      <c r="H30" s="217"/>
      <c r="I30" s="243"/>
      <c r="J30" s="208"/>
      <c r="K30" s="52"/>
      <c r="L30" s="52"/>
      <c r="M30" s="52"/>
    </row>
    <row r="31" spans="2:15" ht="17.25" customHeight="1">
      <c r="B31" s="52"/>
      <c r="C31" s="214">
        <v>10</v>
      </c>
      <c r="D31" s="32"/>
      <c r="E31" s="32"/>
      <c r="F31" s="218"/>
      <c r="G31" s="220" t="str">
        <f>IF(F31="","",DATEDIF(F31,$G$11,"Y"))</f>
        <v/>
      </c>
      <c r="H31" s="216"/>
      <c r="I31" s="242"/>
      <c r="J31" s="208"/>
      <c r="K31" s="52">
        <f>COUNTA(D31:F32,I31)</f>
        <v>0</v>
      </c>
      <c r="L31" s="82">
        <f>IF(K31=7,1,0)</f>
        <v>0</v>
      </c>
      <c r="M31" s="52"/>
    </row>
    <row r="32" spans="2:15" ht="30" customHeight="1">
      <c r="B32" s="52"/>
      <c r="C32" s="215"/>
      <c r="D32" s="33"/>
      <c r="E32" s="33"/>
      <c r="F32" s="219"/>
      <c r="G32" s="221"/>
      <c r="H32" s="217"/>
      <c r="I32" s="243"/>
      <c r="J32" s="208"/>
      <c r="K32" s="52"/>
      <c r="L32" s="52"/>
      <c r="M32" s="52"/>
    </row>
    <row r="33" spans="2:13" ht="17.25" customHeight="1">
      <c r="B33" s="52"/>
      <c r="C33" s="214">
        <v>11</v>
      </c>
      <c r="D33" s="32"/>
      <c r="E33" s="32"/>
      <c r="F33" s="218"/>
      <c r="G33" s="220" t="str">
        <f>IF(F33="","",DATEDIF(F33,$G$11,"Y"))</f>
        <v/>
      </c>
      <c r="H33" s="216"/>
      <c r="I33" s="242"/>
      <c r="J33" s="208"/>
      <c r="K33" s="52">
        <f>COUNTA(D33:F34,I33)</f>
        <v>0</v>
      </c>
      <c r="L33" s="82">
        <f>IF(K33=7,1,0)</f>
        <v>0</v>
      </c>
      <c r="M33" s="52"/>
    </row>
    <row r="34" spans="2:13" ht="30" customHeight="1">
      <c r="B34" s="52"/>
      <c r="C34" s="215"/>
      <c r="D34" s="33"/>
      <c r="E34" s="33"/>
      <c r="F34" s="219"/>
      <c r="G34" s="221"/>
      <c r="H34" s="217"/>
      <c r="I34" s="243"/>
      <c r="J34" s="208"/>
      <c r="K34" s="52"/>
      <c r="L34" s="52"/>
      <c r="M34" s="52"/>
    </row>
    <row r="35" spans="2:13" ht="17.25" customHeight="1">
      <c r="B35" s="52"/>
      <c r="C35" s="214">
        <v>12</v>
      </c>
      <c r="D35" s="32"/>
      <c r="E35" s="32"/>
      <c r="F35" s="218"/>
      <c r="G35" s="220" t="str">
        <f>IF(F35="","",DATEDIF(F35,$G$11,"Y"))</f>
        <v/>
      </c>
      <c r="H35" s="216"/>
      <c r="I35" s="242"/>
      <c r="J35" s="208"/>
      <c r="K35" s="52">
        <f>COUNTA(D35:F36,I35)</f>
        <v>0</v>
      </c>
      <c r="L35" s="82">
        <f>IF(K35=7,1,0)</f>
        <v>0</v>
      </c>
      <c r="M35" s="52"/>
    </row>
    <row r="36" spans="2:13" ht="30" customHeight="1">
      <c r="B36" s="52"/>
      <c r="C36" s="215"/>
      <c r="D36" s="33"/>
      <c r="E36" s="33"/>
      <c r="F36" s="219"/>
      <c r="G36" s="221"/>
      <c r="H36" s="217"/>
      <c r="I36" s="243"/>
      <c r="J36" s="208"/>
      <c r="K36" s="52"/>
      <c r="L36" s="52"/>
      <c r="M36" s="52"/>
    </row>
    <row r="37" spans="2:13" ht="17.25" customHeight="1">
      <c r="B37" s="52"/>
      <c r="C37" s="214">
        <v>13</v>
      </c>
      <c r="D37" s="32"/>
      <c r="E37" s="32"/>
      <c r="F37" s="218"/>
      <c r="G37" s="220" t="str">
        <f>IF(F37="","",DATEDIF(F37,$G$11,"Y"))</f>
        <v/>
      </c>
      <c r="H37" s="216"/>
      <c r="I37" s="242"/>
      <c r="J37" s="208"/>
      <c r="K37" s="52">
        <f>COUNTA(D37:F38,I37)</f>
        <v>0</v>
      </c>
      <c r="L37" s="82">
        <f>IF(K37=7,1,0)</f>
        <v>0</v>
      </c>
      <c r="M37" s="52"/>
    </row>
    <row r="38" spans="2:13" ht="30" customHeight="1">
      <c r="B38" s="52"/>
      <c r="C38" s="215"/>
      <c r="D38" s="33"/>
      <c r="E38" s="33"/>
      <c r="F38" s="219"/>
      <c r="G38" s="221"/>
      <c r="H38" s="217"/>
      <c r="I38" s="243"/>
      <c r="J38" s="208"/>
      <c r="K38" s="52"/>
      <c r="L38" s="52"/>
      <c r="M38" s="52"/>
    </row>
    <row r="39" spans="2:13" ht="17.25" customHeight="1">
      <c r="B39" s="52"/>
      <c r="C39" s="214">
        <v>14</v>
      </c>
      <c r="D39" s="32"/>
      <c r="E39" s="32"/>
      <c r="F39" s="218"/>
      <c r="G39" s="220" t="str">
        <f>IF(F39="","",DATEDIF(F39,$G$11,"Y"))</f>
        <v/>
      </c>
      <c r="H39" s="216"/>
      <c r="I39" s="242"/>
      <c r="J39" s="208"/>
      <c r="K39" s="52">
        <f>COUNTA(D39:F40,I39)</f>
        <v>0</v>
      </c>
      <c r="L39" s="82">
        <f>IF(K39=7,1,0)</f>
        <v>0</v>
      </c>
      <c r="M39" s="52"/>
    </row>
    <row r="40" spans="2:13" ht="30" customHeight="1">
      <c r="B40" s="52"/>
      <c r="C40" s="215"/>
      <c r="D40" s="33"/>
      <c r="E40" s="33"/>
      <c r="F40" s="219"/>
      <c r="G40" s="221"/>
      <c r="H40" s="217"/>
      <c r="I40" s="243"/>
      <c r="J40" s="208"/>
      <c r="K40" s="52"/>
      <c r="L40" s="52"/>
      <c r="M40" s="52"/>
    </row>
    <row r="41" spans="2:13" ht="17.25" customHeight="1">
      <c r="B41" s="52"/>
      <c r="C41" s="214">
        <v>15</v>
      </c>
      <c r="D41" s="32"/>
      <c r="E41" s="32"/>
      <c r="F41" s="218"/>
      <c r="G41" s="220" t="str">
        <f>IF(F41="","",DATEDIF(F41,$G$11,"Y"))</f>
        <v/>
      </c>
      <c r="H41" s="216"/>
      <c r="I41" s="242"/>
      <c r="J41" s="208"/>
      <c r="K41" s="52">
        <f>COUNTA(D41:F42,I41)</f>
        <v>0</v>
      </c>
      <c r="L41" s="82">
        <f>IF(K41=7,1,0)</f>
        <v>0</v>
      </c>
      <c r="M41" s="52"/>
    </row>
    <row r="42" spans="2:13" ht="30" customHeight="1">
      <c r="B42" s="52"/>
      <c r="C42" s="215"/>
      <c r="D42" s="33"/>
      <c r="E42" s="33"/>
      <c r="F42" s="219"/>
      <c r="G42" s="221"/>
      <c r="H42" s="217"/>
      <c r="I42" s="243"/>
      <c r="J42" s="208"/>
      <c r="K42" s="52"/>
      <c r="L42" s="52"/>
      <c r="M42" s="52"/>
    </row>
    <row r="43" spans="2:13" ht="17.25" customHeight="1">
      <c r="B43" s="52"/>
      <c r="C43" s="214">
        <v>16</v>
      </c>
      <c r="D43" s="32"/>
      <c r="E43" s="32"/>
      <c r="F43" s="218"/>
      <c r="G43" s="220" t="str">
        <f>IF(F43="","",DATEDIF(F43,$G$11,"Y"))</f>
        <v/>
      </c>
      <c r="H43" s="216"/>
      <c r="I43" s="242"/>
      <c r="J43" s="208"/>
      <c r="K43" s="52">
        <f>COUNTA(D43:F44,I43)</f>
        <v>0</v>
      </c>
      <c r="L43" s="82">
        <f>IF(K43=7,1,0)</f>
        <v>0</v>
      </c>
      <c r="M43" s="52"/>
    </row>
    <row r="44" spans="2:13" ht="30" customHeight="1">
      <c r="B44" s="52"/>
      <c r="C44" s="215"/>
      <c r="D44" s="33"/>
      <c r="E44" s="33"/>
      <c r="F44" s="219"/>
      <c r="G44" s="221"/>
      <c r="H44" s="217"/>
      <c r="I44" s="243"/>
      <c r="J44" s="208"/>
      <c r="K44" s="52"/>
      <c r="L44" s="52"/>
      <c r="M44" s="52"/>
    </row>
    <row r="45" spans="2:13" ht="17.25" customHeight="1">
      <c r="B45" s="52"/>
      <c r="C45" s="214">
        <v>17</v>
      </c>
      <c r="D45" s="32"/>
      <c r="E45" s="32"/>
      <c r="F45" s="218"/>
      <c r="G45" s="220" t="str">
        <f>IF(F45="","",DATEDIF(F45,$G$11,"Y"))</f>
        <v/>
      </c>
      <c r="H45" s="216"/>
      <c r="I45" s="242"/>
      <c r="J45" s="208"/>
      <c r="K45" s="52">
        <f>COUNTA(D45:F46,I45)</f>
        <v>0</v>
      </c>
      <c r="L45" s="82">
        <f>IF(K45=7,1,0)</f>
        <v>0</v>
      </c>
      <c r="M45" s="52"/>
    </row>
    <row r="46" spans="2:13" ht="30" customHeight="1">
      <c r="B46" s="52"/>
      <c r="C46" s="215"/>
      <c r="D46" s="33"/>
      <c r="E46" s="33"/>
      <c r="F46" s="219"/>
      <c r="G46" s="221"/>
      <c r="H46" s="217"/>
      <c r="I46" s="243"/>
      <c r="J46" s="208"/>
      <c r="K46" s="52"/>
      <c r="L46" s="52"/>
      <c r="M46" s="52"/>
    </row>
    <row r="47" spans="2:13" ht="17.25" customHeight="1">
      <c r="B47" s="52"/>
      <c r="C47" s="214">
        <v>18</v>
      </c>
      <c r="D47" s="32"/>
      <c r="E47" s="32"/>
      <c r="F47" s="218"/>
      <c r="G47" s="220" t="str">
        <f>IF(F47="","",DATEDIF(F47,$G$11,"Y"))</f>
        <v/>
      </c>
      <c r="H47" s="216"/>
      <c r="I47" s="242"/>
      <c r="J47" s="208"/>
      <c r="K47" s="52">
        <f>COUNTA(D47:F48,I47)</f>
        <v>0</v>
      </c>
      <c r="L47" s="82">
        <f>IF(K47=7,1,0)</f>
        <v>0</v>
      </c>
      <c r="M47" s="52"/>
    </row>
    <row r="48" spans="2:13" ht="30" customHeight="1">
      <c r="B48" s="52"/>
      <c r="C48" s="215"/>
      <c r="D48" s="33"/>
      <c r="E48" s="33"/>
      <c r="F48" s="219"/>
      <c r="G48" s="221"/>
      <c r="H48" s="217"/>
      <c r="I48" s="243"/>
      <c r="J48" s="208"/>
      <c r="K48" s="52"/>
      <c r="L48" s="52"/>
      <c r="M48" s="52"/>
    </row>
    <row r="49" spans="2:13" ht="17.25" customHeight="1">
      <c r="B49" s="52"/>
      <c r="C49" s="214">
        <v>19</v>
      </c>
      <c r="D49" s="32"/>
      <c r="E49" s="32"/>
      <c r="F49" s="218"/>
      <c r="G49" s="220" t="str">
        <f>IF(F49="","",DATEDIF(F49,$G$11,"Y"))</f>
        <v/>
      </c>
      <c r="H49" s="216"/>
      <c r="I49" s="242"/>
      <c r="J49" s="208"/>
      <c r="K49" s="52">
        <f>COUNTA(D49:F50,I49)</f>
        <v>0</v>
      </c>
      <c r="L49" s="82">
        <f>IF(K49=7,1,0)</f>
        <v>0</v>
      </c>
      <c r="M49" s="52"/>
    </row>
    <row r="50" spans="2:13" ht="30" customHeight="1">
      <c r="B50" s="52"/>
      <c r="C50" s="215"/>
      <c r="D50" s="33"/>
      <c r="E50" s="33"/>
      <c r="F50" s="219"/>
      <c r="G50" s="221"/>
      <c r="H50" s="217"/>
      <c r="I50" s="243"/>
      <c r="J50" s="208"/>
      <c r="K50" s="52"/>
      <c r="L50" s="52"/>
      <c r="M50" s="52"/>
    </row>
    <row r="51" spans="2:13" ht="17.25" customHeight="1">
      <c r="B51" s="52"/>
      <c r="C51" s="214">
        <v>20</v>
      </c>
      <c r="D51" s="32"/>
      <c r="E51" s="32"/>
      <c r="F51" s="218"/>
      <c r="G51" s="220" t="str">
        <f>IF(F51="","",DATEDIF(F51,$G$11,"Y"))</f>
        <v/>
      </c>
      <c r="H51" s="216"/>
      <c r="I51" s="242"/>
      <c r="J51" s="208"/>
      <c r="K51" s="52">
        <f>COUNTA(D51:F52,I51)</f>
        <v>0</v>
      </c>
      <c r="L51" s="82">
        <f>IF(K51=7,1,0)</f>
        <v>0</v>
      </c>
      <c r="M51" s="52"/>
    </row>
    <row r="52" spans="2:13" ht="30" customHeight="1">
      <c r="B52" s="52"/>
      <c r="C52" s="215"/>
      <c r="D52" s="33"/>
      <c r="E52" s="33"/>
      <c r="F52" s="219"/>
      <c r="G52" s="221"/>
      <c r="H52" s="217"/>
      <c r="I52" s="243"/>
      <c r="J52" s="208"/>
      <c r="K52" s="52"/>
      <c r="L52" s="52"/>
      <c r="M52" s="52"/>
    </row>
    <row r="53" spans="2:13" ht="17.25" customHeight="1">
      <c r="B53" s="52"/>
      <c r="C53" s="214">
        <v>21</v>
      </c>
      <c r="D53" s="32"/>
      <c r="E53" s="32"/>
      <c r="F53" s="218"/>
      <c r="G53" s="220" t="str">
        <f>IF(F53="","",DATEDIF(F53,$G$11,"Y"))</f>
        <v/>
      </c>
      <c r="H53" s="216"/>
      <c r="I53" s="242"/>
      <c r="J53" s="208"/>
      <c r="K53" s="52">
        <f>COUNTA(D53:F54,I53)</f>
        <v>0</v>
      </c>
      <c r="L53" s="82">
        <f>IF(K53=7,1,0)</f>
        <v>0</v>
      </c>
      <c r="M53" s="52"/>
    </row>
    <row r="54" spans="2:13" ht="30" customHeight="1">
      <c r="B54" s="52"/>
      <c r="C54" s="215"/>
      <c r="D54" s="33"/>
      <c r="E54" s="33"/>
      <c r="F54" s="219"/>
      <c r="G54" s="221"/>
      <c r="H54" s="217"/>
      <c r="I54" s="243"/>
      <c r="J54" s="208"/>
      <c r="K54" s="52"/>
      <c r="L54" s="52"/>
      <c r="M54" s="52"/>
    </row>
    <row r="55" spans="2:13" ht="17.25" customHeight="1">
      <c r="B55" s="52"/>
      <c r="C55" s="214">
        <v>22</v>
      </c>
      <c r="D55" s="32"/>
      <c r="E55" s="32"/>
      <c r="F55" s="218"/>
      <c r="G55" s="220" t="str">
        <f>IF(F55="","",DATEDIF(F55,$G$11,"Y"))</f>
        <v/>
      </c>
      <c r="H55" s="216"/>
      <c r="I55" s="242"/>
      <c r="J55" s="208"/>
      <c r="K55" s="52">
        <f>COUNTA(D55:F56,I55)</f>
        <v>0</v>
      </c>
      <c r="L55" s="82">
        <f>IF(K55=7,1,0)</f>
        <v>0</v>
      </c>
      <c r="M55" s="52"/>
    </row>
    <row r="56" spans="2:13" ht="30" customHeight="1">
      <c r="B56" s="52"/>
      <c r="C56" s="215"/>
      <c r="D56" s="33"/>
      <c r="E56" s="33"/>
      <c r="F56" s="219"/>
      <c r="G56" s="221"/>
      <c r="H56" s="217"/>
      <c r="I56" s="243"/>
      <c r="J56" s="208"/>
      <c r="K56" s="52"/>
      <c r="L56" s="52"/>
      <c r="M56" s="52"/>
    </row>
    <row r="57" spans="2:13" ht="17.25" customHeight="1">
      <c r="B57" s="52"/>
      <c r="C57" s="214">
        <v>23</v>
      </c>
      <c r="D57" s="32"/>
      <c r="E57" s="32"/>
      <c r="F57" s="218"/>
      <c r="G57" s="220" t="str">
        <f>IF(F57="","",DATEDIF(F57,$G$11,"Y"))</f>
        <v/>
      </c>
      <c r="H57" s="216"/>
      <c r="I57" s="242"/>
      <c r="J57" s="208"/>
      <c r="K57" s="52">
        <f>COUNTA(D57:F58,I57)</f>
        <v>0</v>
      </c>
      <c r="L57" s="82">
        <f>IF(K57=7,1,0)</f>
        <v>0</v>
      </c>
      <c r="M57" s="52"/>
    </row>
    <row r="58" spans="2:13" ht="30" customHeight="1">
      <c r="B58" s="52"/>
      <c r="C58" s="215"/>
      <c r="D58" s="33"/>
      <c r="E58" s="33"/>
      <c r="F58" s="219"/>
      <c r="G58" s="221"/>
      <c r="H58" s="217"/>
      <c r="I58" s="243"/>
      <c r="J58" s="208"/>
      <c r="K58" s="52"/>
      <c r="L58" s="52"/>
      <c r="M58" s="52"/>
    </row>
    <row r="59" spans="2:13" ht="17.25" customHeight="1">
      <c r="B59" s="52"/>
      <c r="C59" s="214">
        <v>24</v>
      </c>
      <c r="D59" s="32"/>
      <c r="E59" s="32"/>
      <c r="F59" s="218"/>
      <c r="G59" s="220" t="str">
        <f>IF(F59="","",DATEDIF(F59,$G$11,"Y"))</f>
        <v/>
      </c>
      <c r="H59" s="216"/>
      <c r="I59" s="242"/>
      <c r="J59" s="208"/>
      <c r="K59" s="52">
        <f>COUNTA(D59:F60,I59)</f>
        <v>0</v>
      </c>
      <c r="L59" s="82">
        <f>IF(K59=7,1,0)</f>
        <v>0</v>
      </c>
      <c r="M59" s="52"/>
    </row>
    <row r="60" spans="2:13" ht="30" customHeight="1">
      <c r="B60" s="52"/>
      <c r="C60" s="215"/>
      <c r="D60" s="33"/>
      <c r="E60" s="33"/>
      <c r="F60" s="219"/>
      <c r="G60" s="221"/>
      <c r="H60" s="217"/>
      <c r="I60" s="243"/>
      <c r="J60" s="208"/>
      <c r="K60" s="52"/>
      <c r="L60" s="52"/>
      <c r="M60" s="52"/>
    </row>
    <row r="61" spans="2:13" ht="17.25" customHeight="1">
      <c r="B61" s="52"/>
      <c r="C61" s="214">
        <v>25</v>
      </c>
      <c r="D61" s="32"/>
      <c r="E61" s="32"/>
      <c r="F61" s="218"/>
      <c r="G61" s="220" t="str">
        <f t="shared" ref="G61:G71" si="0">IF(F61="","",DATEDIF(F61,$G$11,"Y"))</f>
        <v/>
      </c>
      <c r="H61" s="216"/>
      <c r="I61" s="242"/>
      <c r="J61" s="208"/>
      <c r="K61" s="52">
        <f>COUNTA(D61:F62,I61)</f>
        <v>0</v>
      </c>
      <c r="L61" s="82">
        <f>IF(K61=7,1,0)</f>
        <v>0</v>
      </c>
      <c r="M61" s="52"/>
    </row>
    <row r="62" spans="2:13" ht="30" customHeight="1">
      <c r="B62" s="52"/>
      <c r="C62" s="215"/>
      <c r="D62" s="33"/>
      <c r="E62" s="33"/>
      <c r="F62" s="219"/>
      <c r="G62" s="221"/>
      <c r="H62" s="217"/>
      <c r="I62" s="243"/>
      <c r="J62" s="208"/>
      <c r="K62" s="52"/>
      <c r="L62" s="52"/>
      <c r="M62" s="52"/>
    </row>
    <row r="63" spans="2:13" ht="17.25" customHeight="1">
      <c r="B63" s="52"/>
      <c r="C63" s="214">
        <v>26</v>
      </c>
      <c r="D63" s="32"/>
      <c r="E63" s="32"/>
      <c r="F63" s="218"/>
      <c r="G63" s="220" t="str">
        <f t="shared" si="0"/>
        <v/>
      </c>
      <c r="H63" s="216"/>
      <c r="I63" s="242"/>
      <c r="J63" s="208"/>
      <c r="K63" s="52">
        <f>COUNTA(D63:F64,I63)</f>
        <v>0</v>
      </c>
      <c r="L63" s="82">
        <f>IF(K63=7,1,0)</f>
        <v>0</v>
      </c>
      <c r="M63" s="52"/>
    </row>
    <row r="64" spans="2:13" ht="30" customHeight="1">
      <c r="B64" s="52"/>
      <c r="C64" s="215"/>
      <c r="D64" s="33"/>
      <c r="E64" s="33"/>
      <c r="F64" s="219"/>
      <c r="G64" s="221"/>
      <c r="H64" s="217"/>
      <c r="I64" s="243"/>
      <c r="J64" s="208"/>
      <c r="K64" s="52"/>
      <c r="L64" s="52"/>
      <c r="M64" s="52"/>
    </row>
    <row r="65" spans="2:13" ht="17.25" customHeight="1">
      <c r="B65" s="52"/>
      <c r="C65" s="214">
        <v>27</v>
      </c>
      <c r="D65" s="32"/>
      <c r="E65" s="32"/>
      <c r="F65" s="218"/>
      <c r="G65" s="220" t="str">
        <f t="shared" si="0"/>
        <v/>
      </c>
      <c r="H65" s="216"/>
      <c r="I65" s="242"/>
      <c r="J65" s="208"/>
      <c r="K65" s="52">
        <f>COUNTA(D65:F66,I65)</f>
        <v>0</v>
      </c>
      <c r="L65" s="82">
        <f>IF(K65=7,1,0)</f>
        <v>0</v>
      </c>
      <c r="M65" s="52"/>
    </row>
    <row r="66" spans="2:13" ht="30" customHeight="1">
      <c r="B66" s="52"/>
      <c r="C66" s="215"/>
      <c r="D66" s="33"/>
      <c r="E66" s="33"/>
      <c r="F66" s="219"/>
      <c r="G66" s="221"/>
      <c r="H66" s="217"/>
      <c r="I66" s="243"/>
      <c r="J66" s="208"/>
      <c r="K66" s="52"/>
      <c r="L66" s="52"/>
      <c r="M66" s="52"/>
    </row>
    <row r="67" spans="2:13" ht="17.25" customHeight="1">
      <c r="B67" s="52"/>
      <c r="C67" s="214">
        <v>28</v>
      </c>
      <c r="D67" s="32"/>
      <c r="E67" s="32"/>
      <c r="F67" s="218"/>
      <c r="G67" s="220" t="str">
        <f t="shared" si="0"/>
        <v/>
      </c>
      <c r="H67" s="216"/>
      <c r="I67" s="242"/>
      <c r="J67" s="208"/>
      <c r="K67" s="52">
        <f>COUNTA(D67:F68,I67)</f>
        <v>0</v>
      </c>
      <c r="L67" s="82">
        <f>IF(K67=7,1,0)</f>
        <v>0</v>
      </c>
      <c r="M67" s="52"/>
    </row>
    <row r="68" spans="2:13" ht="30" customHeight="1">
      <c r="B68" s="52"/>
      <c r="C68" s="215"/>
      <c r="D68" s="33"/>
      <c r="E68" s="33"/>
      <c r="F68" s="219"/>
      <c r="G68" s="221"/>
      <c r="H68" s="217"/>
      <c r="I68" s="243"/>
      <c r="J68" s="208"/>
      <c r="K68" s="52"/>
      <c r="L68" s="52"/>
      <c r="M68" s="52"/>
    </row>
    <row r="69" spans="2:13" ht="17.25" customHeight="1">
      <c r="B69" s="52"/>
      <c r="C69" s="214">
        <v>29</v>
      </c>
      <c r="D69" s="32"/>
      <c r="E69" s="32"/>
      <c r="F69" s="218"/>
      <c r="G69" s="220" t="str">
        <f t="shared" si="0"/>
        <v/>
      </c>
      <c r="H69" s="216"/>
      <c r="I69" s="242"/>
      <c r="J69" s="208"/>
      <c r="K69" s="52">
        <f>COUNTA(D69:F70,I69)</f>
        <v>0</v>
      </c>
      <c r="L69" s="82">
        <f>IF(K69=7,1,0)</f>
        <v>0</v>
      </c>
      <c r="M69" s="52"/>
    </row>
    <row r="70" spans="2:13" ht="30" customHeight="1">
      <c r="B70" s="52"/>
      <c r="C70" s="215"/>
      <c r="D70" s="33"/>
      <c r="E70" s="33"/>
      <c r="F70" s="219"/>
      <c r="G70" s="221"/>
      <c r="H70" s="217"/>
      <c r="I70" s="243"/>
      <c r="J70" s="208"/>
      <c r="K70" s="52"/>
      <c r="L70" s="52"/>
      <c r="M70" s="52"/>
    </row>
    <row r="71" spans="2:13" ht="17.25" customHeight="1">
      <c r="B71" s="52"/>
      <c r="C71" s="214">
        <v>30</v>
      </c>
      <c r="D71" s="32"/>
      <c r="E71" s="32"/>
      <c r="F71" s="218"/>
      <c r="G71" s="220" t="str">
        <f t="shared" si="0"/>
        <v/>
      </c>
      <c r="H71" s="216"/>
      <c r="I71" s="242"/>
      <c r="J71" s="208"/>
      <c r="K71" s="52">
        <f>COUNTA(D71:F72,I71)</f>
        <v>0</v>
      </c>
      <c r="L71" s="82">
        <f>IF(K71=7,1,0)</f>
        <v>0</v>
      </c>
      <c r="M71" s="52"/>
    </row>
    <row r="72" spans="2:13" ht="30" customHeight="1">
      <c r="B72" s="52"/>
      <c r="C72" s="215"/>
      <c r="D72" s="33"/>
      <c r="E72" s="33"/>
      <c r="F72" s="219"/>
      <c r="G72" s="221"/>
      <c r="H72" s="217"/>
      <c r="I72" s="243"/>
      <c r="J72" s="208"/>
      <c r="K72" s="86"/>
      <c r="L72" s="86"/>
      <c r="M72" s="52"/>
    </row>
    <row r="73" spans="2:13">
      <c r="B73" s="52"/>
      <c r="C73" s="52"/>
      <c r="D73" s="52"/>
      <c r="E73" s="52"/>
      <c r="F73" s="75"/>
      <c r="G73" s="52"/>
      <c r="H73" s="52"/>
      <c r="I73" s="52"/>
      <c r="J73" s="52"/>
      <c r="K73" s="27"/>
      <c r="L73" s="27"/>
      <c r="M73" s="52"/>
    </row>
    <row r="74" spans="2:13">
      <c r="B74" s="52"/>
      <c r="C74" s="52"/>
      <c r="D74" s="52"/>
      <c r="E74" s="52"/>
      <c r="F74" s="75"/>
      <c r="G74" s="52"/>
      <c r="H74" s="52"/>
      <c r="I74" s="52"/>
      <c r="J74" s="52"/>
      <c r="K74" s="27"/>
      <c r="L74" s="27"/>
      <c r="M74" s="52"/>
    </row>
  </sheetData>
  <sheetProtection algorithmName="SHA-512" hashValue="C1sLHJQSULC0QfzJqMZVjzNWVV9cQ+qi8mfof1wdjPC3nxkY5azqoyQZYdDPzfJmn9igk2Hl0GhvgTKaDFs6tw==" saltValue="tTGF0ms07K09ZmQAd6Ig5w==" spinCount="100000" sheet="1" selectLockedCells="1"/>
  <mergeCells count="189">
    <mergeCell ref="C2:J2"/>
    <mergeCell ref="C3:J3"/>
    <mergeCell ref="C17:C18"/>
    <mergeCell ref="F17:F18"/>
    <mergeCell ref="G17:G18"/>
    <mergeCell ref="H17:H18"/>
    <mergeCell ref="I17:I18"/>
    <mergeCell ref="C11:C12"/>
    <mergeCell ref="D11:E11"/>
    <mergeCell ref="H11:H12"/>
    <mergeCell ref="I11:I12"/>
    <mergeCell ref="D12:E12"/>
    <mergeCell ref="C15:C16"/>
    <mergeCell ref="F15:F16"/>
    <mergeCell ref="G15:G16"/>
    <mergeCell ref="H15:H16"/>
    <mergeCell ref="I15:I16"/>
    <mergeCell ref="C13:C14"/>
    <mergeCell ref="F13:F14"/>
    <mergeCell ref="G13:G14"/>
    <mergeCell ref="H13:H14"/>
    <mergeCell ref="I13:I14"/>
    <mergeCell ref="C21:C22"/>
    <mergeCell ref="F21:F22"/>
    <mergeCell ref="G21:G22"/>
    <mergeCell ref="H21:H22"/>
    <mergeCell ref="I21:I22"/>
    <mergeCell ref="C19:C20"/>
    <mergeCell ref="F19:F20"/>
    <mergeCell ref="G19:G20"/>
    <mergeCell ref="H19:H20"/>
    <mergeCell ref="I19:I20"/>
    <mergeCell ref="C25:C26"/>
    <mergeCell ref="F25:F26"/>
    <mergeCell ref="G25:G26"/>
    <mergeCell ref="H25:H26"/>
    <mergeCell ref="I25:I26"/>
    <mergeCell ref="C23:C24"/>
    <mergeCell ref="F23:F24"/>
    <mergeCell ref="G23:G24"/>
    <mergeCell ref="H23:H24"/>
    <mergeCell ref="I23:I24"/>
    <mergeCell ref="C29:C30"/>
    <mergeCell ref="F29:F30"/>
    <mergeCell ref="G29:G30"/>
    <mergeCell ref="H29:H30"/>
    <mergeCell ref="I29:I30"/>
    <mergeCell ref="C27:C28"/>
    <mergeCell ref="F27:F28"/>
    <mergeCell ref="G27:G28"/>
    <mergeCell ref="H27:H28"/>
    <mergeCell ref="I27:I28"/>
    <mergeCell ref="C33:C34"/>
    <mergeCell ref="F33:F34"/>
    <mergeCell ref="G33:G34"/>
    <mergeCell ref="H33:H34"/>
    <mergeCell ref="I33:I34"/>
    <mergeCell ref="C31:C32"/>
    <mergeCell ref="F31:F32"/>
    <mergeCell ref="G31:G32"/>
    <mergeCell ref="H31:H32"/>
    <mergeCell ref="I31:I32"/>
    <mergeCell ref="C37:C38"/>
    <mergeCell ref="F37:F38"/>
    <mergeCell ref="G37:G38"/>
    <mergeCell ref="H37:H38"/>
    <mergeCell ref="I37:I38"/>
    <mergeCell ref="C35:C36"/>
    <mergeCell ref="F35:F36"/>
    <mergeCell ref="G35:G36"/>
    <mergeCell ref="H35:H36"/>
    <mergeCell ref="I35:I36"/>
    <mergeCell ref="C41:C42"/>
    <mergeCell ref="F41:F42"/>
    <mergeCell ref="G41:G42"/>
    <mergeCell ref="H41:H42"/>
    <mergeCell ref="I41:I42"/>
    <mergeCell ref="C39:C40"/>
    <mergeCell ref="F39:F40"/>
    <mergeCell ref="G39:G40"/>
    <mergeCell ref="H39:H40"/>
    <mergeCell ref="I39:I40"/>
    <mergeCell ref="C45:C46"/>
    <mergeCell ref="F45:F46"/>
    <mergeCell ref="G45:G46"/>
    <mergeCell ref="H45:H46"/>
    <mergeCell ref="I45:I46"/>
    <mergeCell ref="C43:C44"/>
    <mergeCell ref="F43:F44"/>
    <mergeCell ref="G43:G44"/>
    <mergeCell ref="H43:H44"/>
    <mergeCell ref="I43:I44"/>
    <mergeCell ref="C49:C50"/>
    <mergeCell ref="F49:F50"/>
    <mergeCell ref="G49:G50"/>
    <mergeCell ref="H49:H50"/>
    <mergeCell ref="I49:I50"/>
    <mergeCell ref="C47:C48"/>
    <mergeCell ref="F47:F48"/>
    <mergeCell ref="G47:G48"/>
    <mergeCell ref="H47:H48"/>
    <mergeCell ref="I47:I48"/>
    <mergeCell ref="C53:C54"/>
    <mergeCell ref="F53:F54"/>
    <mergeCell ref="G53:G54"/>
    <mergeCell ref="H53:H54"/>
    <mergeCell ref="I53:I54"/>
    <mergeCell ref="C51:C52"/>
    <mergeCell ref="F51:F52"/>
    <mergeCell ref="G51:G52"/>
    <mergeCell ref="H51:H52"/>
    <mergeCell ref="I51:I52"/>
    <mergeCell ref="C57:C58"/>
    <mergeCell ref="F57:F58"/>
    <mergeCell ref="G57:G58"/>
    <mergeCell ref="H57:H58"/>
    <mergeCell ref="I57:I58"/>
    <mergeCell ref="C55:C56"/>
    <mergeCell ref="F55:F56"/>
    <mergeCell ref="G55:G56"/>
    <mergeCell ref="H55:H56"/>
    <mergeCell ref="I55:I56"/>
    <mergeCell ref="C61:C62"/>
    <mergeCell ref="F61:F62"/>
    <mergeCell ref="G61:G62"/>
    <mergeCell ref="H61:H62"/>
    <mergeCell ref="I61:I62"/>
    <mergeCell ref="C59:C60"/>
    <mergeCell ref="F59:F60"/>
    <mergeCell ref="G59:G60"/>
    <mergeCell ref="H59:H60"/>
    <mergeCell ref="I59:I60"/>
    <mergeCell ref="F65:F66"/>
    <mergeCell ref="G65:G66"/>
    <mergeCell ref="H65:H66"/>
    <mergeCell ref="I65:I66"/>
    <mergeCell ref="C63:C64"/>
    <mergeCell ref="F63:F64"/>
    <mergeCell ref="G63:G64"/>
    <mergeCell ref="H63:H64"/>
    <mergeCell ref="I63:I64"/>
    <mergeCell ref="J51:J52"/>
    <mergeCell ref="J53:J54"/>
    <mergeCell ref="J55:J56"/>
    <mergeCell ref="J57:J58"/>
    <mergeCell ref="J59:J60"/>
    <mergeCell ref="J61:J62"/>
    <mergeCell ref="J63:J64"/>
    <mergeCell ref="J65:J66"/>
    <mergeCell ref="C71:C72"/>
    <mergeCell ref="F71:F72"/>
    <mergeCell ref="G71:G72"/>
    <mergeCell ref="H71:H72"/>
    <mergeCell ref="I71:I72"/>
    <mergeCell ref="C69:C70"/>
    <mergeCell ref="F69:F70"/>
    <mergeCell ref="G69:G70"/>
    <mergeCell ref="H69:H70"/>
    <mergeCell ref="I69:I70"/>
    <mergeCell ref="C67:C68"/>
    <mergeCell ref="F67:F68"/>
    <mergeCell ref="G67:G68"/>
    <mergeCell ref="H67:H68"/>
    <mergeCell ref="I67:I68"/>
    <mergeCell ref="C65:C66"/>
    <mergeCell ref="J67:J68"/>
    <mergeCell ref="J69:J70"/>
    <mergeCell ref="J71:J72"/>
    <mergeCell ref="C10: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s>
  <phoneticPr fontId="2"/>
  <dataValidations count="3">
    <dataValidation type="list" allowBlank="1" showInputMessage="1" showErrorMessage="1" sqref="H13:H72" xr:uid="{00000000-0002-0000-0200-000000000000}">
      <formula1>"A,B,C,Ds,Dj,E"</formula1>
    </dataValidation>
    <dataValidation type="textLength" allowBlank="1" showInputMessage="1" showErrorMessage="1" errorTitle="選手登録番号エラー" error="選手登録番号は9ケタです。ご確認の上入力してください。" promptTitle="選手登録番号" prompt="8または9から始まる9ケタの登録番号を入力してください。" sqref="I13:I72" xr:uid="{00000000-0002-0000-0200-000001000000}">
      <formula1>8</formula1>
      <formula2>9</formula2>
    </dataValidation>
    <dataValidation type="list" allowBlank="1" showInputMessage="1" showErrorMessage="1" error="選手登録番号は9ケタです。ご確認の上入力してください。" promptTitle="全国高校選手権東京予選選考希望" prompt="全国高等学校選手権大会に出場を希望する方は、✓を選択してください。" sqref="J13:J72" xr:uid="{C99C64BA-BA45-0746-BDE8-BC54B4979C11}">
      <formula1>"✓"</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C5EA0-CF5B-314F-801F-48A4F0D6D702}">
  <sheetPr codeName="Sheet4">
    <tabColor theme="9" tint="-0.249977111117893"/>
  </sheetPr>
  <dimension ref="B2:L25"/>
  <sheetViews>
    <sheetView showGridLines="0" zoomScaleNormal="100" workbookViewId="0">
      <selection activeCell="D8" sqref="D8:D9"/>
    </sheetView>
  </sheetViews>
  <sheetFormatPr baseColWidth="10" defaultColWidth="8.83203125" defaultRowHeight="19"/>
  <cols>
    <col min="1" max="1" width="8.83203125" style="63"/>
    <col min="2" max="2" width="8.83203125" style="63" customWidth="1"/>
    <col min="3" max="3" width="5.83203125" style="63" customWidth="1"/>
    <col min="4" max="4" width="24.6640625" style="63" customWidth="1"/>
    <col min="5" max="6" width="28.6640625" style="63" customWidth="1"/>
    <col min="7" max="7" width="8.83203125" style="63" customWidth="1"/>
    <col min="8" max="8" width="14.6640625" style="63" customWidth="1"/>
    <col min="9" max="9" width="13" style="63" bestFit="1" customWidth="1"/>
    <col min="10" max="10" width="2.33203125" style="63" customWidth="1"/>
    <col min="11" max="11" width="7.6640625" style="63" customWidth="1"/>
    <col min="12" max="16384" width="8.83203125" style="63"/>
  </cols>
  <sheetData>
    <row r="2" spans="2:12" ht="47" customHeight="1">
      <c r="B2" s="157"/>
      <c r="C2" s="247">
        <v>0</v>
      </c>
      <c r="D2" s="247"/>
      <c r="E2" s="247"/>
      <c r="F2" s="247"/>
      <c r="G2" s="173"/>
      <c r="H2" s="159"/>
      <c r="I2" s="159"/>
      <c r="J2" s="159"/>
      <c r="K2" s="159"/>
      <c r="L2" s="159"/>
    </row>
    <row r="3" spans="2:12" ht="33" customHeight="1">
      <c r="B3" s="157"/>
      <c r="C3" s="186" t="s">
        <v>182</v>
      </c>
      <c r="D3" s="183"/>
      <c r="E3" s="185"/>
      <c r="F3" s="184"/>
      <c r="G3" s="174"/>
      <c r="H3" s="160"/>
      <c r="I3" s="160"/>
      <c r="J3" s="159"/>
      <c r="K3" s="159"/>
      <c r="L3" s="159"/>
    </row>
    <row r="4" spans="2:12" ht="20" customHeight="1">
      <c r="B4" s="157"/>
      <c r="C4" s="248" t="s">
        <v>1</v>
      </c>
      <c r="D4" s="250" t="s">
        <v>105</v>
      </c>
      <c r="E4" s="252" t="s">
        <v>57</v>
      </c>
      <c r="F4" s="253"/>
      <c r="G4" s="175"/>
      <c r="H4" s="254"/>
      <c r="I4" s="172"/>
      <c r="J4" s="159"/>
      <c r="K4" s="159"/>
      <c r="L4" s="159"/>
    </row>
    <row r="5" spans="2:12" ht="30" customHeight="1">
      <c r="B5" s="157"/>
      <c r="C5" s="249"/>
      <c r="D5" s="251"/>
      <c r="E5" s="255" t="s">
        <v>3</v>
      </c>
      <c r="F5" s="256"/>
      <c r="G5" s="175"/>
      <c r="H5" s="254"/>
      <c r="I5" s="160"/>
      <c r="J5" s="159"/>
      <c r="K5" s="159"/>
      <c r="L5" s="159"/>
    </row>
    <row r="6" spans="2:12" ht="19.5" customHeight="1">
      <c r="B6" s="157"/>
      <c r="C6" s="260" t="s">
        <v>98</v>
      </c>
      <c r="D6" s="260" t="s">
        <v>181</v>
      </c>
      <c r="E6" s="156" t="s">
        <v>129</v>
      </c>
      <c r="F6" s="155" t="s">
        <v>130</v>
      </c>
      <c r="G6" s="175"/>
      <c r="H6" s="263"/>
      <c r="I6" s="160"/>
      <c r="J6" s="159"/>
      <c r="K6" s="159"/>
      <c r="L6" s="159"/>
    </row>
    <row r="7" spans="2:12" ht="30" customHeight="1">
      <c r="B7" s="157"/>
      <c r="C7" s="261"/>
      <c r="D7" s="262"/>
      <c r="E7" s="154" t="s">
        <v>99</v>
      </c>
      <c r="F7" s="153" t="s">
        <v>100</v>
      </c>
      <c r="G7" s="176"/>
      <c r="H7" s="263"/>
      <c r="I7" s="160"/>
      <c r="J7" s="159"/>
      <c r="K7" s="159"/>
      <c r="L7" s="159"/>
    </row>
    <row r="8" spans="2:12" ht="20" customHeight="1">
      <c r="B8" s="157"/>
      <c r="C8" s="248">
        <v>1</v>
      </c>
      <c r="D8" s="258"/>
      <c r="E8" s="152"/>
      <c r="F8" s="151"/>
      <c r="G8" s="158"/>
      <c r="H8" s="254" t="str">
        <f>IF(E9="","",IF(F9="","",E9&amp;F9))</f>
        <v/>
      </c>
      <c r="I8" s="254" t="str">
        <f>IF(H8="","",COUNTA(H8))</f>
        <v/>
      </c>
      <c r="J8" s="159"/>
      <c r="K8" s="159"/>
    </row>
    <row r="9" spans="2:12" ht="30" customHeight="1">
      <c r="B9" s="157"/>
      <c r="C9" s="249"/>
      <c r="D9" s="259"/>
      <c r="E9" s="10"/>
      <c r="F9" s="150"/>
      <c r="G9" s="161"/>
      <c r="H9" s="254"/>
      <c r="I9" s="254"/>
      <c r="J9" s="159"/>
      <c r="K9" s="159"/>
    </row>
    <row r="10" spans="2:12" ht="19.25" customHeight="1">
      <c r="B10" s="157"/>
      <c r="C10" s="248">
        <v>2</v>
      </c>
      <c r="D10" s="258"/>
      <c r="E10" s="152"/>
      <c r="F10" s="151"/>
      <c r="G10" s="158"/>
      <c r="H10" s="254" t="str">
        <f>IF(E11="","",IF(F11="","",E11&amp;F11))</f>
        <v/>
      </c>
      <c r="I10" s="254" t="str">
        <f>IF(H10="","",COUNTA(H10))</f>
        <v/>
      </c>
      <c r="J10" s="159"/>
      <c r="K10" s="159"/>
    </row>
    <row r="11" spans="2:12" ht="30" customHeight="1">
      <c r="B11" s="157"/>
      <c r="C11" s="249"/>
      <c r="D11" s="259"/>
      <c r="E11" s="10"/>
      <c r="F11" s="150"/>
      <c r="G11" s="161"/>
      <c r="H11" s="254"/>
      <c r="I11" s="254"/>
      <c r="J11" s="159"/>
      <c r="K11" s="159"/>
    </row>
    <row r="12" spans="2:12" ht="19" customHeight="1">
      <c r="B12" s="157"/>
      <c r="C12" s="248">
        <v>3</v>
      </c>
      <c r="D12" s="258"/>
      <c r="E12" s="152"/>
      <c r="F12" s="151"/>
      <c r="G12" s="161"/>
      <c r="H12" s="254" t="str">
        <f>IF(E13="","",IF(F13="","",E13&amp;F13))</f>
        <v/>
      </c>
      <c r="I12" s="254" t="str">
        <f>IF(H12="","",COUNTA(H12))</f>
        <v/>
      </c>
      <c r="J12" s="159"/>
      <c r="K12" s="159"/>
    </row>
    <row r="13" spans="2:12" ht="30" customHeight="1">
      <c r="B13" s="157"/>
      <c r="C13" s="249"/>
      <c r="D13" s="259"/>
      <c r="E13" s="10"/>
      <c r="F13" s="150"/>
      <c r="G13" s="161"/>
      <c r="H13" s="254"/>
      <c r="I13" s="254"/>
      <c r="J13" s="159"/>
      <c r="K13" s="159"/>
    </row>
    <row r="14" spans="2:12" ht="20" customHeight="1">
      <c r="B14" s="157"/>
      <c r="C14" s="248">
        <v>4</v>
      </c>
      <c r="D14" s="258"/>
      <c r="E14" s="152"/>
      <c r="F14" s="151"/>
      <c r="G14" s="158"/>
      <c r="H14" s="254" t="str">
        <f>IF(E15="","",IF(F15="","",E15&amp;F15))</f>
        <v/>
      </c>
      <c r="I14" s="254" t="str">
        <f>IF(H14="","",COUNTA(H14))</f>
        <v/>
      </c>
      <c r="J14" s="159"/>
      <c r="K14" s="159"/>
    </row>
    <row r="15" spans="2:12" ht="30" customHeight="1">
      <c r="B15" s="157"/>
      <c r="C15" s="249"/>
      <c r="D15" s="259"/>
      <c r="E15" s="10"/>
      <c r="F15" s="150"/>
      <c r="G15" s="161"/>
      <c r="H15" s="254"/>
      <c r="I15" s="254"/>
      <c r="J15" s="159"/>
      <c r="K15" s="159"/>
    </row>
    <row r="16" spans="2:12" ht="14.25" customHeight="1">
      <c r="B16" s="157"/>
      <c r="C16" s="158"/>
      <c r="D16" s="158"/>
      <c r="E16" s="162"/>
      <c r="F16" s="162"/>
      <c r="G16" s="162"/>
      <c r="H16" s="160"/>
      <c r="I16" s="160"/>
      <c r="J16" s="159"/>
      <c r="K16" s="257"/>
    </row>
    <row r="17" spans="2:11" ht="18" customHeight="1">
      <c r="B17" s="157"/>
      <c r="C17" s="163" t="s">
        <v>142</v>
      </c>
      <c r="D17" s="157" t="s">
        <v>180</v>
      </c>
      <c r="E17" s="162"/>
      <c r="F17" s="162"/>
      <c r="G17" s="162"/>
      <c r="H17" s="160"/>
      <c r="I17" s="160"/>
      <c r="J17" s="159"/>
      <c r="K17" s="257"/>
    </row>
    <row r="18" spans="2:11" ht="18" customHeight="1">
      <c r="B18" s="157"/>
      <c r="C18" s="163" t="s">
        <v>142</v>
      </c>
      <c r="D18" s="164" t="s">
        <v>186</v>
      </c>
      <c r="E18" s="157"/>
      <c r="F18" s="157"/>
      <c r="G18" s="157"/>
      <c r="K18" s="26"/>
    </row>
    <row r="19" spans="2:11" ht="18" customHeight="1">
      <c r="B19" s="157"/>
      <c r="C19" s="165" t="s">
        <v>142</v>
      </c>
      <c r="D19" s="164" t="s">
        <v>179</v>
      </c>
      <c r="E19" s="164"/>
      <c r="F19" s="164"/>
      <c r="G19" s="157"/>
    </row>
    <row r="20" spans="2:11" ht="18" customHeight="1">
      <c r="B20" s="157"/>
      <c r="C20" s="165" t="s">
        <v>142</v>
      </c>
      <c r="D20" s="164" t="s">
        <v>187</v>
      </c>
      <c r="E20" s="164"/>
      <c r="F20" s="164"/>
      <c r="G20" s="166"/>
      <c r="H20" s="167"/>
    </row>
    <row r="21" spans="2:11" ht="18" customHeight="1">
      <c r="B21" s="157"/>
      <c r="C21" s="168"/>
      <c r="D21" s="164" t="s">
        <v>188</v>
      </c>
      <c r="E21" s="164"/>
      <c r="F21" s="164"/>
      <c r="G21" s="166"/>
      <c r="H21" s="167"/>
    </row>
    <row r="22" spans="2:11" ht="18" customHeight="1">
      <c r="B22" s="157"/>
      <c r="C22" s="169" t="s">
        <v>142</v>
      </c>
      <c r="D22" s="164" t="s">
        <v>189</v>
      </c>
      <c r="E22" s="164"/>
      <c r="F22" s="164"/>
      <c r="G22" s="157"/>
    </row>
    <row r="23" spans="2:11" ht="18" customHeight="1">
      <c r="B23" s="157"/>
      <c r="C23" s="157"/>
      <c r="D23" s="164" t="s">
        <v>190</v>
      </c>
      <c r="E23" s="164"/>
      <c r="F23" s="164"/>
      <c r="G23" s="157"/>
    </row>
    <row r="24" spans="2:11" ht="18" customHeight="1">
      <c r="B24" s="157"/>
      <c r="C24" s="157"/>
      <c r="D24" s="157"/>
      <c r="E24" s="157"/>
      <c r="F24" s="157"/>
      <c r="G24" s="157"/>
    </row>
    <row r="25" spans="2:11" ht="18" customHeight="1"/>
  </sheetData>
  <sheetProtection algorithmName="SHA-512" hashValue="l5OUUoPqIgtZbYiryiXZBdCKP0cOrUkaSsrYG9Wn8p4Z0Hqe9+DZC8GB4ONFCgq52aa1Az/9avzoLFHpA7cdZQ==" saltValue="kSuX4QJ/eIl5hdrzgGNqKA==" spinCount="100000" sheet="1" selectLockedCells="1"/>
  <mergeCells count="26">
    <mergeCell ref="C6:C7"/>
    <mergeCell ref="D6:D7"/>
    <mergeCell ref="H6:H7"/>
    <mergeCell ref="C8:C9"/>
    <mergeCell ref="I12:I13"/>
    <mergeCell ref="I10:I11"/>
    <mergeCell ref="I8:I9"/>
    <mergeCell ref="D8:D9"/>
    <mergeCell ref="H8:H9"/>
    <mergeCell ref="H10:H11"/>
    <mergeCell ref="K16:K17"/>
    <mergeCell ref="C10:C11"/>
    <mergeCell ref="D10:D11"/>
    <mergeCell ref="C14:C15"/>
    <mergeCell ref="D14:D15"/>
    <mergeCell ref="H14:H15"/>
    <mergeCell ref="C12:C13"/>
    <mergeCell ref="D12:D13"/>
    <mergeCell ref="H12:H13"/>
    <mergeCell ref="I14:I15"/>
    <mergeCell ref="C2:F2"/>
    <mergeCell ref="C4:C5"/>
    <mergeCell ref="D4:D5"/>
    <mergeCell ref="E4:F4"/>
    <mergeCell ref="H4:H5"/>
    <mergeCell ref="E5:F5"/>
  </mergeCells>
  <phoneticPr fontId="2"/>
  <dataValidations count="1">
    <dataValidation type="list" allowBlank="1" showInputMessage="1" showErrorMessage="1" sqref="D8:D15" xr:uid="{B7705227-A418-2F46-93CC-BC941ACB802B}">
      <formula1>"監督・コーチ,スポッター,トレーナー"</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4FFA1-976C-2E48-865D-81905A65D44B}">
  <sheetPr codeName="Sheet5">
    <tabColor theme="8" tint="0.39997558519241921"/>
  </sheetPr>
  <dimension ref="B2:L25"/>
  <sheetViews>
    <sheetView showGridLines="0" zoomScale="107" zoomScaleNormal="100" workbookViewId="0">
      <selection activeCell="G7" sqref="G7:H7"/>
    </sheetView>
  </sheetViews>
  <sheetFormatPr baseColWidth="10" defaultColWidth="8.83203125" defaultRowHeight="19"/>
  <cols>
    <col min="1" max="2" width="8.83203125" style="63"/>
    <col min="3" max="3" width="4.33203125" style="63" customWidth="1"/>
    <col min="4" max="4" width="5.83203125" style="63" customWidth="1"/>
    <col min="5" max="6" width="20" style="63" customWidth="1"/>
    <col min="7" max="9" width="12.5" style="63" customWidth="1"/>
    <col min="10" max="10" width="8.83203125" style="63" customWidth="1"/>
    <col min="11" max="11" width="8.6640625" style="63" customWidth="1"/>
    <col min="12" max="12" width="13" style="63" bestFit="1" customWidth="1"/>
    <col min="13" max="13" width="7.6640625" style="63" customWidth="1"/>
    <col min="14" max="14" width="27.6640625" style="63" bestFit="1" customWidth="1"/>
    <col min="15" max="16384" width="8.83203125" style="63"/>
  </cols>
  <sheetData>
    <row r="2" spans="2:12" ht="34" customHeight="1">
      <c r="B2" s="52"/>
      <c r="C2" s="264">
        <f>所属団体情報!$D$7</f>
        <v>0</v>
      </c>
      <c r="D2" s="264"/>
      <c r="E2" s="264"/>
      <c r="F2" s="264"/>
      <c r="G2" s="264"/>
      <c r="H2" s="264"/>
      <c r="I2" s="264"/>
      <c r="J2" s="52"/>
    </row>
    <row r="3" spans="2:12" ht="29.25" customHeight="1">
      <c r="B3" s="52"/>
      <c r="C3" s="265" t="s">
        <v>64</v>
      </c>
      <c r="D3" s="265"/>
      <c r="E3" s="265"/>
      <c r="F3" s="265"/>
      <c r="G3" s="265"/>
      <c r="H3" s="265"/>
      <c r="I3" s="265"/>
      <c r="J3" s="34"/>
    </row>
    <row r="4" spans="2:12" ht="12.75" customHeight="1">
      <c r="B4" s="52"/>
      <c r="C4" s="52"/>
      <c r="D4" s="64"/>
      <c r="E4" s="64"/>
      <c r="F4" s="52"/>
      <c r="G4" s="52"/>
      <c r="H4" s="64"/>
      <c r="I4" s="64"/>
      <c r="J4" s="64"/>
    </row>
    <row r="5" spans="2:12" ht="24" customHeight="1">
      <c r="B5" s="52"/>
      <c r="C5" s="52"/>
      <c r="D5" s="65" t="s">
        <v>193</v>
      </c>
      <c r="E5" s="52"/>
      <c r="F5" s="52"/>
      <c r="G5" s="66"/>
      <c r="H5" s="66"/>
      <c r="I5" s="66"/>
      <c r="J5" s="66"/>
      <c r="K5" s="67"/>
      <c r="L5" s="67"/>
    </row>
    <row r="6" spans="2:12" ht="10" customHeight="1" thickBot="1">
      <c r="B6" s="52"/>
      <c r="C6" s="52"/>
      <c r="D6" s="56"/>
      <c r="E6" s="270"/>
      <c r="F6" s="270"/>
      <c r="G6" s="56"/>
      <c r="H6" s="56"/>
      <c r="I6" s="56"/>
      <c r="J6" s="66"/>
      <c r="K6" s="69"/>
    </row>
    <row r="7" spans="2:12" ht="52" customHeight="1" thickBot="1">
      <c r="B7" s="52"/>
      <c r="C7" s="52"/>
      <c r="D7" s="272" t="s">
        <v>138</v>
      </c>
      <c r="E7" s="273"/>
      <c r="F7" s="273"/>
      <c r="G7" s="274"/>
      <c r="H7" s="274"/>
      <c r="I7" s="142" t="s">
        <v>139</v>
      </c>
      <c r="J7" s="66"/>
      <c r="K7" s="67"/>
    </row>
    <row r="8" spans="2:12" ht="20" customHeight="1">
      <c r="B8" s="52"/>
      <c r="C8" s="52"/>
      <c r="D8" s="270"/>
      <c r="E8" s="68"/>
      <c r="F8" s="68"/>
      <c r="G8" s="271"/>
      <c r="H8" s="271"/>
      <c r="I8" s="271"/>
      <c r="J8" s="66"/>
    </row>
    <row r="9" spans="2:12" ht="30" customHeight="1">
      <c r="B9" s="52"/>
      <c r="C9" s="52"/>
      <c r="D9" s="270"/>
      <c r="E9" s="72"/>
      <c r="F9" s="72"/>
      <c r="G9" s="271"/>
      <c r="H9" s="271"/>
      <c r="I9" s="271"/>
      <c r="J9" s="66"/>
    </row>
    <row r="10" spans="2:12" ht="24" customHeight="1">
      <c r="B10" s="52"/>
      <c r="C10" s="52"/>
      <c r="D10" s="65" t="s">
        <v>194</v>
      </c>
      <c r="E10" s="68"/>
      <c r="F10" s="68"/>
      <c r="G10" s="73"/>
      <c r="H10" s="73"/>
      <c r="I10" s="73"/>
      <c r="J10" s="66"/>
    </row>
    <row r="11" spans="2:12" ht="13" customHeight="1" thickBot="1">
      <c r="B11" s="52"/>
      <c r="C11" s="52"/>
      <c r="D11" s="56"/>
      <c r="E11" s="72"/>
      <c r="F11" s="72"/>
      <c r="G11" s="73"/>
      <c r="H11" s="73"/>
      <c r="I11" s="73"/>
      <c r="J11" s="66"/>
    </row>
    <row r="12" spans="2:12" ht="52" customHeight="1" thickBot="1">
      <c r="B12" s="52"/>
      <c r="C12" s="52"/>
      <c r="D12" s="266" t="s">
        <v>140</v>
      </c>
      <c r="E12" s="267"/>
      <c r="F12" s="267"/>
      <c r="G12" s="268"/>
      <c r="H12" s="269"/>
      <c r="I12" s="142" t="s">
        <v>141</v>
      </c>
      <c r="J12" s="68"/>
      <c r="K12" s="67"/>
      <c r="L12" s="67"/>
    </row>
    <row r="13" spans="2:12" ht="30" customHeight="1">
      <c r="B13" s="52"/>
      <c r="C13" s="52"/>
      <c r="D13" s="68"/>
      <c r="E13" s="56"/>
      <c r="F13" s="56"/>
      <c r="G13" s="35"/>
      <c r="H13" s="35"/>
      <c r="I13" s="74"/>
      <c r="J13" s="68"/>
      <c r="K13" s="67"/>
      <c r="L13" s="67"/>
    </row>
    <row r="14" spans="2:12" ht="18" customHeight="1">
      <c r="B14" s="52"/>
      <c r="C14" s="75" t="s">
        <v>142</v>
      </c>
      <c r="D14" s="66" t="s">
        <v>178</v>
      </c>
      <c r="E14" s="56"/>
      <c r="F14" s="56"/>
      <c r="G14" s="35"/>
      <c r="H14" s="35"/>
      <c r="I14" s="74"/>
      <c r="J14" s="68"/>
      <c r="K14" s="67"/>
      <c r="L14" s="67"/>
    </row>
    <row r="15" spans="2:12" ht="18.75" customHeight="1">
      <c r="B15" s="52"/>
      <c r="C15" s="75" t="s">
        <v>142</v>
      </c>
      <c r="D15" s="52" t="s">
        <v>144</v>
      </c>
      <c r="E15" s="52"/>
      <c r="F15" s="52"/>
      <c r="G15" s="52"/>
      <c r="H15" s="52"/>
      <c r="I15" s="52"/>
      <c r="J15" s="52"/>
    </row>
    <row r="16" spans="2:12" ht="18.75" customHeight="1">
      <c r="B16" s="52"/>
      <c r="C16" s="75" t="s">
        <v>142</v>
      </c>
      <c r="D16" s="52" t="s">
        <v>143</v>
      </c>
      <c r="E16" s="52"/>
      <c r="F16" s="52"/>
      <c r="G16" s="52"/>
      <c r="H16" s="52"/>
      <c r="I16" s="52"/>
      <c r="J16" s="52"/>
    </row>
    <row r="17" spans="2:10" ht="18.75" customHeight="1">
      <c r="B17" s="52"/>
      <c r="C17" s="75" t="s">
        <v>142</v>
      </c>
      <c r="D17" s="52" t="s">
        <v>145</v>
      </c>
      <c r="E17" s="52"/>
      <c r="F17" s="52"/>
      <c r="G17" s="52"/>
      <c r="H17" s="52"/>
      <c r="I17" s="52"/>
      <c r="J17" s="52"/>
    </row>
    <row r="18" spans="2:10" ht="18.75" customHeight="1">
      <c r="B18" s="52"/>
      <c r="C18" s="52"/>
      <c r="D18" s="52"/>
      <c r="E18" s="52"/>
      <c r="F18" s="52"/>
      <c r="G18" s="52"/>
      <c r="H18" s="52"/>
      <c r="I18" s="52"/>
      <c r="J18" s="52"/>
    </row>
    <row r="19" spans="2:10" ht="18.75" customHeight="1">
      <c r="B19" s="52"/>
      <c r="C19" s="52"/>
      <c r="D19" s="52"/>
      <c r="E19" s="52"/>
      <c r="F19" s="52"/>
      <c r="G19" s="52"/>
      <c r="H19" s="52"/>
      <c r="I19" s="52"/>
      <c r="J19" s="52"/>
    </row>
    <row r="20" spans="2:10" ht="18.75" customHeight="1">
      <c r="B20" s="52"/>
      <c r="C20" s="52"/>
      <c r="D20" s="52"/>
      <c r="E20" s="52"/>
      <c r="F20" s="52"/>
      <c r="G20" s="52"/>
      <c r="H20" s="52"/>
      <c r="I20" s="52"/>
      <c r="J20" s="52"/>
    </row>
    <row r="21" spans="2:10" ht="18.75" customHeight="1">
      <c r="B21" s="52"/>
      <c r="C21" s="52"/>
      <c r="D21" s="52"/>
      <c r="E21" s="52"/>
      <c r="F21" s="52"/>
      <c r="G21" s="52"/>
      <c r="H21" s="52"/>
      <c r="I21" s="52"/>
      <c r="J21" s="52"/>
    </row>
    <row r="22" spans="2:10" ht="18.75" customHeight="1">
      <c r="B22" s="52"/>
      <c r="C22" s="52"/>
      <c r="D22" s="52"/>
      <c r="E22" s="52"/>
      <c r="F22" s="52"/>
      <c r="G22" s="52"/>
      <c r="H22" s="52"/>
      <c r="I22" s="52"/>
      <c r="J22" s="52"/>
    </row>
    <row r="23" spans="2:10" ht="18.75" customHeight="1">
      <c r="B23" s="52"/>
      <c r="C23" s="52"/>
      <c r="D23" s="52"/>
      <c r="E23" s="52"/>
      <c r="F23" s="52"/>
      <c r="G23" s="52"/>
      <c r="H23" s="52"/>
      <c r="I23" s="52"/>
      <c r="J23" s="52"/>
    </row>
    <row r="24" spans="2:10" ht="18.75" customHeight="1"/>
    <row r="25" spans="2:10" ht="18.75" customHeight="1"/>
  </sheetData>
  <sheetProtection algorithmName="SHA-512" hashValue="tEY30FN1SZlc1U2mFJvc9jUwBTb7yUddN3MOgF6hVaBOJaiPtTykCsZTBntxcgwZaHVZPR14/vjkCWua1hbunw==" saltValue="da7pJfr2uLt866OSZ3KwxA==" spinCount="100000" sheet="1" selectLockedCells="1"/>
  <mergeCells count="9">
    <mergeCell ref="C2:I2"/>
    <mergeCell ref="C3:I3"/>
    <mergeCell ref="D12:F12"/>
    <mergeCell ref="G12:H12"/>
    <mergeCell ref="E6:F6"/>
    <mergeCell ref="D8:D9"/>
    <mergeCell ref="G8:I9"/>
    <mergeCell ref="D7:F7"/>
    <mergeCell ref="G7:H7"/>
  </mergeCells>
  <phoneticPr fontId="2"/>
  <conditionalFormatting sqref="G7:H7">
    <cfRule type="cellIs" dxfId="1" priority="2" operator="equal">
      <formula>""</formula>
    </cfRule>
  </conditionalFormatting>
  <conditionalFormatting sqref="G12:H12">
    <cfRule type="cellIs" dxfId="0" priority="1" operator="equal">
      <formula>""</formula>
    </cfRule>
  </conditionalFormatting>
  <dataValidations count="1">
    <dataValidation type="list" allowBlank="1" showInputMessage="1" showErrorMessage="1" sqref="G7:H7 G12:H12" xr:uid="{4BA0CB8C-4B8C-9F4D-BC39-5F75CD75965D}">
      <formula1>"0,1,2"</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B1:L32"/>
  <sheetViews>
    <sheetView showGridLines="0" zoomScaleNormal="100" workbookViewId="0">
      <selection activeCell="L17" sqref="L17"/>
    </sheetView>
  </sheetViews>
  <sheetFormatPr baseColWidth="10" defaultColWidth="8.83203125" defaultRowHeight="19"/>
  <cols>
    <col min="1" max="1" width="4.33203125" style="1" customWidth="1"/>
    <col min="2" max="2" width="5.83203125" style="1" customWidth="1"/>
    <col min="3" max="4" width="20" style="1" customWidth="1"/>
    <col min="5" max="7" width="12.5" style="1" customWidth="1"/>
    <col min="8" max="8" width="13.1640625" style="1" customWidth="1"/>
    <col min="9" max="9" width="8.6640625" style="1" customWidth="1"/>
    <col min="10" max="10" width="13" style="1" bestFit="1" customWidth="1"/>
    <col min="11" max="11" width="7.6640625" style="1" customWidth="1"/>
    <col min="12" max="12" width="27.6640625" style="1" bestFit="1" customWidth="1"/>
    <col min="13" max="16384" width="8.83203125" style="1"/>
  </cols>
  <sheetData>
    <row r="1" spans="2:12" ht="29.25" customHeight="1">
      <c r="B1" s="247" t="s">
        <v>64</v>
      </c>
      <c r="C1" s="247"/>
      <c r="D1" s="247"/>
      <c r="E1" s="247"/>
      <c r="F1" s="247"/>
      <c r="G1" s="247"/>
      <c r="H1" s="247"/>
    </row>
    <row r="2" spans="2:12" ht="12.75" customHeight="1">
      <c r="B2" s="4"/>
      <c r="C2" s="4"/>
      <c r="F2" s="4"/>
      <c r="G2" s="4"/>
      <c r="H2" s="177"/>
      <c r="I2" s="178"/>
      <c r="J2" s="178"/>
      <c r="K2" s="178"/>
      <c r="L2" s="178"/>
    </row>
    <row r="3" spans="2:12" ht="33" customHeight="1">
      <c r="B3" s="5" t="s">
        <v>114</v>
      </c>
      <c r="E3" s="2"/>
      <c r="F3" s="2"/>
      <c r="G3" s="2"/>
      <c r="H3" s="179"/>
      <c r="I3" s="179"/>
      <c r="J3" s="179"/>
      <c r="K3" s="178"/>
      <c r="L3" s="178"/>
    </row>
    <row r="4" spans="2:12" ht="20" customHeight="1">
      <c r="B4" s="275" t="s">
        <v>41</v>
      </c>
      <c r="C4" s="286" t="s">
        <v>2</v>
      </c>
      <c r="D4" s="287"/>
      <c r="E4" s="288" t="s">
        <v>61</v>
      </c>
      <c r="F4" s="289"/>
      <c r="G4" s="290"/>
      <c r="H4" s="179"/>
      <c r="I4" s="180"/>
      <c r="J4" s="178"/>
      <c r="K4" s="178"/>
      <c r="L4" s="178"/>
    </row>
    <row r="5" spans="2:12" ht="30" customHeight="1">
      <c r="B5" s="276"/>
      <c r="C5" s="291" t="s">
        <v>3</v>
      </c>
      <c r="D5" s="292"/>
      <c r="E5" s="291"/>
      <c r="F5" s="292"/>
      <c r="G5" s="293"/>
      <c r="H5" s="179"/>
      <c r="I5" s="179"/>
      <c r="J5" s="178"/>
      <c r="K5" s="178"/>
      <c r="L5" s="178"/>
    </row>
    <row r="6" spans="2:12" ht="20" customHeight="1">
      <c r="B6" s="275">
        <v>1</v>
      </c>
      <c r="C6" s="8"/>
      <c r="D6" s="9"/>
      <c r="E6" s="277"/>
      <c r="F6" s="278"/>
      <c r="G6" s="279"/>
      <c r="H6" s="179"/>
      <c r="I6" s="178"/>
      <c r="J6" s="178"/>
      <c r="K6" s="178"/>
      <c r="L6" s="178"/>
    </row>
    <row r="7" spans="2:12" ht="30" customHeight="1">
      <c r="B7" s="276"/>
      <c r="C7" s="10"/>
      <c r="D7" s="11"/>
      <c r="E7" s="280"/>
      <c r="F7" s="281"/>
      <c r="G7" s="282"/>
      <c r="H7" s="179"/>
      <c r="I7" s="178"/>
      <c r="J7" s="178"/>
      <c r="K7" s="178"/>
      <c r="L7" s="178"/>
    </row>
    <row r="8" spans="2:12" ht="20" customHeight="1">
      <c r="B8" s="275">
        <v>2</v>
      </c>
      <c r="C8" s="8"/>
      <c r="D8" s="9"/>
      <c r="E8" s="277"/>
      <c r="F8" s="278"/>
      <c r="G8" s="279"/>
      <c r="H8" s="179"/>
      <c r="I8" s="178"/>
      <c r="J8" s="178"/>
      <c r="K8" s="178"/>
      <c r="L8" s="178"/>
    </row>
    <row r="9" spans="2:12" ht="30" customHeight="1">
      <c r="B9" s="276"/>
      <c r="C9" s="10"/>
      <c r="D9" s="11"/>
      <c r="E9" s="280"/>
      <c r="F9" s="281"/>
      <c r="G9" s="282"/>
      <c r="H9" s="179"/>
      <c r="I9" s="178"/>
      <c r="J9" s="178"/>
      <c r="K9" s="178"/>
      <c r="L9" s="178"/>
    </row>
    <row r="10" spans="2:12" ht="30" customHeight="1" thickBot="1">
      <c r="B10" s="6" t="s">
        <v>62</v>
      </c>
      <c r="C10" s="3"/>
      <c r="D10" s="3"/>
      <c r="E10" s="7"/>
      <c r="F10" s="7"/>
      <c r="G10" s="7"/>
      <c r="H10" s="181"/>
      <c r="I10" s="179"/>
      <c r="J10" s="179"/>
      <c r="K10" s="178"/>
      <c r="L10" s="178"/>
    </row>
    <row r="11" spans="2:12" ht="30" customHeight="1" thickBot="1">
      <c r="B11" s="7"/>
      <c r="C11" s="283" t="s">
        <v>97</v>
      </c>
      <c r="D11" s="284"/>
      <c r="E11" s="285">
        <f>COUNTA(E6:G9)</f>
        <v>0</v>
      </c>
      <c r="F11" s="285"/>
      <c r="G11" s="15" t="s">
        <v>43</v>
      </c>
      <c r="H11" s="181"/>
      <c r="I11" s="179"/>
      <c r="J11" s="179"/>
      <c r="K11" s="178"/>
      <c r="L11" s="178"/>
    </row>
    <row r="12" spans="2:12" ht="30" customHeight="1">
      <c r="B12" s="7"/>
      <c r="C12" s="3"/>
      <c r="D12" s="3"/>
      <c r="E12" s="7"/>
      <c r="F12" s="7"/>
      <c r="G12" s="7"/>
      <c r="H12" s="181"/>
      <c r="I12" s="179"/>
      <c r="J12" s="179"/>
      <c r="K12" s="178"/>
      <c r="L12" s="178"/>
    </row>
    <row r="13" spans="2:12" ht="33" customHeight="1">
      <c r="B13" s="5" t="s">
        <v>115</v>
      </c>
      <c r="E13" s="2"/>
      <c r="F13" s="2"/>
      <c r="G13" s="2"/>
      <c r="H13" s="179"/>
      <c r="I13" s="179"/>
      <c r="J13" s="179"/>
      <c r="K13" s="178"/>
      <c r="L13" s="178"/>
    </row>
    <row r="14" spans="2:12" ht="20" customHeight="1">
      <c r="B14" s="275" t="s">
        <v>41</v>
      </c>
      <c r="C14" s="286" t="s">
        <v>2</v>
      </c>
      <c r="D14" s="287"/>
      <c r="E14" s="288" t="s">
        <v>61</v>
      </c>
      <c r="F14" s="289"/>
      <c r="G14" s="290"/>
      <c r="H14" s="179"/>
      <c r="I14" s="180"/>
      <c r="J14" s="178"/>
      <c r="K14" s="178"/>
      <c r="L14" s="178"/>
    </row>
    <row r="15" spans="2:12" ht="30" customHeight="1">
      <c r="B15" s="276"/>
      <c r="C15" s="291" t="s">
        <v>3</v>
      </c>
      <c r="D15" s="292"/>
      <c r="E15" s="291"/>
      <c r="F15" s="292"/>
      <c r="G15" s="293"/>
      <c r="H15" s="179"/>
      <c r="I15" s="179"/>
      <c r="J15" s="178"/>
      <c r="K15" s="178"/>
      <c r="L15" s="178"/>
    </row>
    <row r="16" spans="2:12" ht="20" customHeight="1">
      <c r="B16" s="275">
        <v>1</v>
      </c>
      <c r="C16" s="8"/>
      <c r="D16" s="9"/>
      <c r="E16" s="277"/>
      <c r="F16" s="278"/>
      <c r="G16" s="279"/>
      <c r="H16" s="179"/>
      <c r="I16" s="178"/>
      <c r="J16" s="178"/>
      <c r="K16" s="178"/>
      <c r="L16" s="178"/>
    </row>
    <row r="17" spans="2:12" ht="30" customHeight="1">
      <c r="B17" s="276"/>
      <c r="C17" s="10"/>
      <c r="D17" s="11"/>
      <c r="E17" s="280"/>
      <c r="F17" s="281"/>
      <c r="G17" s="282"/>
      <c r="H17" s="179"/>
      <c r="I17" s="178"/>
      <c r="J17" s="178"/>
      <c r="K17" s="178"/>
      <c r="L17" s="178"/>
    </row>
    <row r="18" spans="2:12" ht="20" customHeight="1">
      <c r="B18" s="275">
        <v>2</v>
      </c>
      <c r="C18" s="8"/>
      <c r="D18" s="9"/>
      <c r="E18" s="277"/>
      <c r="F18" s="278"/>
      <c r="G18" s="279"/>
      <c r="H18" s="179"/>
      <c r="I18" s="178"/>
      <c r="J18" s="178"/>
      <c r="K18" s="178"/>
      <c r="L18" s="178"/>
    </row>
    <row r="19" spans="2:12" ht="30" customHeight="1">
      <c r="B19" s="276"/>
      <c r="C19" s="10"/>
      <c r="D19" s="11"/>
      <c r="E19" s="280"/>
      <c r="F19" s="281"/>
      <c r="G19" s="282"/>
      <c r="H19" s="179"/>
      <c r="I19" s="178"/>
      <c r="J19" s="178"/>
      <c r="K19" s="178"/>
      <c r="L19" s="178"/>
    </row>
    <row r="20" spans="2:12" ht="30" customHeight="1" thickBot="1">
      <c r="B20" s="6" t="s">
        <v>62</v>
      </c>
      <c r="C20" s="3"/>
      <c r="D20" s="3"/>
      <c r="E20" s="7"/>
      <c r="F20" s="7"/>
      <c r="G20" s="7"/>
      <c r="H20" s="181"/>
      <c r="I20" s="179"/>
      <c r="J20" s="179"/>
      <c r="K20" s="178"/>
      <c r="L20" s="178"/>
    </row>
    <row r="21" spans="2:12" ht="30" customHeight="1" thickBot="1">
      <c r="B21" s="7"/>
      <c r="C21" s="283" t="s">
        <v>97</v>
      </c>
      <c r="D21" s="284"/>
      <c r="E21" s="285">
        <f>COUNTA(E16:G19)</f>
        <v>0</v>
      </c>
      <c r="F21" s="285"/>
      <c r="G21" s="15" t="s">
        <v>43</v>
      </c>
      <c r="H21" s="181"/>
      <c r="I21" s="179"/>
      <c r="J21" s="179"/>
      <c r="K21" s="178"/>
      <c r="L21" s="178"/>
    </row>
    <row r="22" spans="2:12" ht="18.75" customHeight="1">
      <c r="B22" s="1" t="s">
        <v>4</v>
      </c>
      <c r="H22" s="178"/>
      <c r="I22" s="178"/>
      <c r="J22" s="178"/>
      <c r="K22" s="178"/>
      <c r="L22" s="178"/>
    </row>
    <row r="23" spans="2:12" ht="18.75" customHeight="1">
      <c r="B23" s="1" t="s">
        <v>108</v>
      </c>
      <c r="H23" s="178"/>
      <c r="I23" s="178"/>
      <c r="J23" s="178"/>
      <c r="K23" s="178"/>
      <c r="L23" s="178"/>
    </row>
    <row r="24" spans="2:12" ht="18.75" customHeight="1">
      <c r="B24" s="1" t="s">
        <v>109</v>
      </c>
      <c r="H24" s="178"/>
      <c r="I24" s="178"/>
      <c r="J24" s="178"/>
      <c r="K24" s="178"/>
      <c r="L24" s="178"/>
    </row>
    <row r="25" spans="2:12" ht="18.75" customHeight="1">
      <c r="B25" s="1" t="s">
        <v>63</v>
      </c>
    </row>
    <row r="26" spans="2:12" ht="18.75" customHeight="1"/>
    <row r="27" spans="2:12" ht="18.75" customHeight="1"/>
    <row r="28" spans="2:12" ht="18.75" customHeight="1"/>
    <row r="29" spans="2:12" ht="18.75" customHeight="1"/>
    <row r="30" spans="2:12" ht="18.75" customHeight="1"/>
    <row r="31" spans="2:12" ht="18.75" customHeight="1"/>
    <row r="32" spans="2:12" ht="18.75" customHeight="1"/>
  </sheetData>
  <sheetProtection selectLockedCells="1"/>
  <mergeCells count="21">
    <mergeCell ref="B1:H1"/>
    <mergeCell ref="C11:D11"/>
    <mergeCell ref="E11:F11"/>
    <mergeCell ref="B8:B9"/>
    <mergeCell ref="E8:G9"/>
    <mergeCell ref="B4:B5"/>
    <mergeCell ref="C4:D4"/>
    <mergeCell ref="E4:G5"/>
    <mergeCell ref="C5:D5"/>
    <mergeCell ref="B6:B7"/>
    <mergeCell ref="E6:G7"/>
    <mergeCell ref="B18:B19"/>
    <mergeCell ref="E18:G19"/>
    <mergeCell ref="C21:D21"/>
    <mergeCell ref="E21:F21"/>
    <mergeCell ref="B14:B15"/>
    <mergeCell ref="C14:D14"/>
    <mergeCell ref="E14:G15"/>
    <mergeCell ref="C15:D15"/>
    <mergeCell ref="B16:B17"/>
    <mergeCell ref="E16:G17"/>
  </mergeCells>
  <phoneticPr fontId="2"/>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92D050"/>
  </sheetPr>
  <dimension ref="B2:N22"/>
  <sheetViews>
    <sheetView showGridLines="0" zoomScaleNormal="100" workbookViewId="0">
      <selection activeCell="E9" sqref="E9"/>
    </sheetView>
  </sheetViews>
  <sheetFormatPr baseColWidth="10" defaultColWidth="8.83203125" defaultRowHeight="19"/>
  <cols>
    <col min="1" max="2" width="8.83203125" style="63"/>
    <col min="3" max="3" width="5.83203125" style="63" customWidth="1"/>
    <col min="4" max="4" width="8.6640625" style="63" customWidth="1"/>
    <col min="5" max="6" width="20.6640625" style="63" customWidth="1"/>
    <col min="7" max="8" width="10.6640625" style="63" customWidth="1"/>
    <col min="9" max="9" width="16.1640625" style="63" customWidth="1"/>
    <col min="10" max="10" width="16.1640625" style="77" customWidth="1"/>
    <col min="11" max="11" width="14.6640625" style="77" hidden="1" customWidth="1"/>
    <col min="12" max="12" width="8.83203125" style="77" customWidth="1"/>
    <col min="13" max="13" width="2.33203125" style="77" customWidth="1"/>
    <col min="14" max="14" width="7.6640625" style="77" customWidth="1"/>
    <col min="15" max="16384" width="8.83203125" style="63"/>
  </cols>
  <sheetData>
    <row r="2" spans="2:14" ht="34.5" customHeight="1">
      <c r="B2" s="52"/>
      <c r="C2" s="265">
        <f>所属団体情報!$D$7</f>
        <v>0</v>
      </c>
      <c r="D2" s="265"/>
      <c r="E2" s="265"/>
      <c r="F2" s="265"/>
      <c r="G2" s="265"/>
      <c r="H2" s="265"/>
      <c r="I2" s="265"/>
      <c r="J2" s="265"/>
      <c r="K2" s="76"/>
      <c r="L2" s="76"/>
    </row>
    <row r="3" spans="2:14" ht="33" customHeight="1">
      <c r="B3" s="52"/>
      <c r="C3" s="319" t="s">
        <v>95</v>
      </c>
      <c r="D3" s="319"/>
      <c r="E3" s="319"/>
      <c r="F3" s="319"/>
      <c r="G3" s="319"/>
      <c r="H3" s="319"/>
      <c r="I3" s="319"/>
      <c r="J3" s="319"/>
      <c r="K3" s="78"/>
      <c r="L3" s="78"/>
    </row>
    <row r="4" spans="2:14" ht="20" customHeight="1">
      <c r="B4" s="52"/>
      <c r="C4" s="298" t="s">
        <v>41</v>
      </c>
      <c r="D4" s="317" t="s">
        <v>105</v>
      </c>
      <c r="E4" s="314" t="s">
        <v>57</v>
      </c>
      <c r="F4" s="315"/>
      <c r="G4" s="304" t="s">
        <v>146</v>
      </c>
      <c r="H4" s="305"/>
      <c r="I4" s="316" t="s">
        <v>96</v>
      </c>
      <c r="J4" s="305"/>
      <c r="K4" s="297" t="s">
        <v>113</v>
      </c>
      <c r="L4" s="79"/>
    </row>
    <row r="5" spans="2:14" ht="30" customHeight="1">
      <c r="B5" s="52"/>
      <c r="C5" s="299"/>
      <c r="D5" s="318"/>
      <c r="E5" s="306" t="s">
        <v>3</v>
      </c>
      <c r="F5" s="307"/>
      <c r="G5" s="306"/>
      <c r="H5" s="307"/>
      <c r="I5" s="306"/>
      <c r="J5" s="307"/>
      <c r="K5" s="297"/>
      <c r="L5" s="78"/>
    </row>
    <row r="6" spans="2:14" ht="19.5" customHeight="1">
      <c r="B6" s="52"/>
      <c r="C6" s="298" t="s">
        <v>98</v>
      </c>
      <c r="D6" s="326" t="s">
        <v>107</v>
      </c>
      <c r="E6" s="36" t="s">
        <v>129</v>
      </c>
      <c r="F6" s="37" t="s">
        <v>130</v>
      </c>
      <c r="G6" s="308" t="s">
        <v>146</v>
      </c>
      <c r="H6" s="309"/>
      <c r="I6" s="320" t="s">
        <v>101</v>
      </c>
      <c r="J6" s="321"/>
      <c r="K6" s="296"/>
      <c r="L6" s="78"/>
    </row>
    <row r="7" spans="2:14" ht="30" customHeight="1">
      <c r="B7" s="52"/>
      <c r="C7" s="299"/>
      <c r="D7" s="327"/>
      <c r="E7" s="38" t="s">
        <v>99</v>
      </c>
      <c r="F7" s="39" t="s">
        <v>100</v>
      </c>
      <c r="G7" s="324">
        <v>812345678</v>
      </c>
      <c r="H7" s="325"/>
      <c r="I7" s="322"/>
      <c r="J7" s="323"/>
      <c r="K7" s="297"/>
      <c r="L7" s="78"/>
    </row>
    <row r="8" spans="2:14" ht="20" customHeight="1">
      <c r="B8" s="52"/>
      <c r="C8" s="298">
        <v>1</v>
      </c>
      <c r="D8" s="312"/>
      <c r="E8" s="40"/>
      <c r="F8" s="41"/>
      <c r="G8" s="308" t="s">
        <v>199</v>
      </c>
      <c r="H8" s="309"/>
      <c r="I8" s="300"/>
      <c r="J8" s="301"/>
      <c r="K8" s="297"/>
      <c r="L8" s="78"/>
    </row>
    <row r="9" spans="2:14" ht="30" customHeight="1">
      <c r="B9" s="52"/>
      <c r="C9" s="299"/>
      <c r="D9" s="313"/>
      <c r="E9" s="187"/>
      <c r="F9" s="43"/>
      <c r="G9" s="310"/>
      <c r="H9" s="311"/>
      <c r="I9" s="302"/>
      <c r="J9" s="303"/>
      <c r="K9" s="297"/>
      <c r="L9" s="141" t="str">
        <f>E9&amp;" "&amp;F9</f>
        <v xml:space="preserve"> </v>
      </c>
      <c r="N9" s="77" t="str">
        <f>IF(K8="1日目のみ",1,IF(K8="2日目のみ",1,IF(K8="2日間",2,IF(K8="",""))))</f>
        <v/>
      </c>
    </row>
    <row r="10" spans="2:14" ht="20" customHeight="1">
      <c r="B10" s="52"/>
      <c r="C10" s="298">
        <v>2</v>
      </c>
      <c r="D10" s="312"/>
      <c r="E10" s="40"/>
      <c r="F10" s="41"/>
      <c r="G10" s="308" t="s">
        <v>146</v>
      </c>
      <c r="H10" s="309"/>
      <c r="I10" s="300"/>
      <c r="J10" s="301"/>
      <c r="K10" s="297"/>
      <c r="L10" s="78" t="str">
        <f t="shared" ref="L10:L11" si="0">E10&amp;" "&amp;F10</f>
        <v xml:space="preserve"> </v>
      </c>
    </row>
    <row r="11" spans="2:14" ht="30" customHeight="1">
      <c r="B11" s="52"/>
      <c r="C11" s="299"/>
      <c r="D11" s="313"/>
      <c r="E11" s="42"/>
      <c r="F11" s="43"/>
      <c r="G11" s="310"/>
      <c r="H11" s="311"/>
      <c r="I11" s="302"/>
      <c r="J11" s="303"/>
      <c r="K11" s="297"/>
      <c r="L11" s="141" t="str">
        <f t="shared" si="0"/>
        <v xml:space="preserve"> </v>
      </c>
      <c r="N11" s="77" t="str">
        <f>IF(K10="1日目のみ",1,IF(K10="2日目のみ",1,IF(K10="2日間",2,IF(K10="",""))))</f>
        <v/>
      </c>
    </row>
    <row r="12" spans="2:14" ht="14.25" customHeight="1">
      <c r="B12" s="52"/>
      <c r="C12" s="68"/>
      <c r="D12" s="68"/>
      <c r="E12" s="35"/>
      <c r="F12" s="35"/>
      <c r="G12" s="35"/>
      <c r="H12" s="35"/>
      <c r="I12" s="71"/>
      <c r="J12" s="80"/>
      <c r="K12" s="78"/>
      <c r="L12" s="90"/>
      <c r="N12" s="257">
        <f>SUM(N9:N11)</f>
        <v>0</v>
      </c>
    </row>
    <row r="13" spans="2:14" ht="14.25" customHeight="1">
      <c r="B13" s="52"/>
      <c r="C13" s="68"/>
      <c r="D13" s="68"/>
      <c r="E13" s="35"/>
      <c r="F13" s="35"/>
      <c r="G13" s="35"/>
      <c r="H13" s="35"/>
      <c r="I13" s="71"/>
      <c r="J13" s="80"/>
      <c r="K13" s="78"/>
      <c r="L13" s="78"/>
      <c r="N13" s="257"/>
    </row>
    <row r="14" spans="2:14" ht="18" customHeight="1">
      <c r="B14" s="52"/>
      <c r="C14" s="52" t="s">
        <v>156</v>
      </c>
      <c r="D14" s="52"/>
      <c r="E14" s="52"/>
      <c r="F14" s="52"/>
      <c r="G14" s="52"/>
      <c r="H14" s="52"/>
      <c r="I14" s="52"/>
      <c r="J14" s="76"/>
      <c r="K14" s="76"/>
      <c r="L14" s="76"/>
      <c r="N14" s="257">
        <f>COUNTA(I8:J11)</f>
        <v>0</v>
      </c>
    </row>
    <row r="15" spans="2:14" ht="18" customHeight="1">
      <c r="B15" s="52"/>
      <c r="C15" s="52" t="s">
        <v>147</v>
      </c>
      <c r="D15" s="52"/>
      <c r="E15" s="52"/>
      <c r="F15" s="52"/>
      <c r="G15" s="52"/>
      <c r="H15" s="52"/>
      <c r="I15" s="52"/>
      <c r="J15" s="76"/>
      <c r="K15" s="76"/>
      <c r="L15" s="76"/>
      <c r="N15" s="257"/>
    </row>
    <row r="16" spans="2:14" ht="18" customHeight="1">
      <c r="B16" s="52"/>
      <c r="C16" s="294" t="s">
        <v>195</v>
      </c>
      <c r="D16" s="295"/>
      <c r="E16" s="295"/>
      <c r="F16" s="295"/>
      <c r="G16" s="295"/>
      <c r="H16" s="295"/>
      <c r="I16" s="295"/>
      <c r="J16" s="295"/>
      <c r="K16" s="295"/>
      <c r="L16" s="76"/>
    </row>
    <row r="17" spans="2:12" ht="18" customHeight="1">
      <c r="B17" s="52"/>
      <c r="C17" s="81" t="s">
        <v>148</v>
      </c>
      <c r="D17" s="81"/>
      <c r="E17" s="81"/>
      <c r="F17" s="81"/>
      <c r="G17" s="81"/>
      <c r="H17" s="81"/>
      <c r="I17" s="81"/>
      <c r="J17" s="76"/>
      <c r="K17" s="76"/>
      <c r="L17" s="76"/>
    </row>
    <row r="18" spans="2:12" ht="18" customHeight="1">
      <c r="B18" s="52"/>
      <c r="C18" s="52" t="s">
        <v>149</v>
      </c>
      <c r="D18" s="52"/>
      <c r="E18" s="52"/>
      <c r="F18" s="52"/>
      <c r="G18" s="52"/>
      <c r="H18" s="52"/>
      <c r="I18" s="52"/>
      <c r="J18" s="76"/>
      <c r="K18" s="76"/>
      <c r="L18" s="76"/>
    </row>
    <row r="19" spans="2:12" ht="18" customHeight="1">
      <c r="B19" s="52"/>
      <c r="C19" s="52"/>
      <c r="D19" s="52"/>
      <c r="E19" s="52"/>
      <c r="F19" s="52"/>
      <c r="G19" s="52"/>
      <c r="H19" s="52"/>
      <c r="I19" s="52"/>
      <c r="J19" s="76"/>
      <c r="K19" s="76"/>
      <c r="L19" s="76"/>
    </row>
    <row r="20" spans="2:12" ht="18" customHeight="1">
      <c r="B20" s="52"/>
      <c r="C20" s="52"/>
      <c r="D20" s="52"/>
      <c r="E20" s="52"/>
      <c r="F20" s="52"/>
      <c r="G20" s="52"/>
      <c r="H20" s="52"/>
      <c r="I20" s="52"/>
      <c r="J20" s="76"/>
      <c r="K20" s="76"/>
      <c r="L20" s="76"/>
    </row>
    <row r="21" spans="2:12" ht="18" customHeight="1"/>
    <row r="22" spans="2:12" ht="18" customHeight="1"/>
  </sheetData>
  <sheetProtection algorithmName="SHA-512" hashValue="Hfigm1k4zY1qM36nfflg08EidX/dFhiQaq6VG7P3HfzqPzem7OElchyUqelolSri4Osn3XugC5lCFp6zaWvyHg==" saltValue="yzaYfyslgnhHKlRWfEzMIQ==" spinCount="100000" sheet="1" selectLockedCells="1"/>
  <mergeCells count="30">
    <mergeCell ref="D8:D9"/>
    <mergeCell ref="D10:D11"/>
    <mergeCell ref="C2:J2"/>
    <mergeCell ref="C4:C5"/>
    <mergeCell ref="E4:F4"/>
    <mergeCell ref="I4:J5"/>
    <mergeCell ref="E5:F5"/>
    <mergeCell ref="D4:D5"/>
    <mergeCell ref="C3:J3"/>
    <mergeCell ref="C6:C7"/>
    <mergeCell ref="G6:H6"/>
    <mergeCell ref="I6:J7"/>
    <mergeCell ref="G7:H7"/>
    <mergeCell ref="D6:D7"/>
    <mergeCell ref="N12:N13"/>
    <mergeCell ref="C16:K16"/>
    <mergeCell ref="N14:N15"/>
    <mergeCell ref="K6:K7"/>
    <mergeCell ref="K4:K5"/>
    <mergeCell ref="K8:K9"/>
    <mergeCell ref="K10:K11"/>
    <mergeCell ref="C10:C11"/>
    <mergeCell ref="I10:J11"/>
    <mergeCell ref="C8:C9"/>
    <mergeCell ref="I8:J9"/>
    <mergeCell ref="G4:H5"/>
    <mergeCell ref="G8:H8"/>
    <mergeCell ref="G9:H9"/>
    <mergeCell ref="G10:H10"/>
    <mergeCell ref="G11:H11"/>
  </mergeCells>
  <phoneticPr fontId="2"/>
  <dataValidations count="4">
    <dataValidation type="list" allowBlank="1" showInputMessage="1" showErrorMessage="1" sqref="D6:D7" xr:uid="{00000000-0002-0000-0400-000000000000}">
      <formula1>"国際,1種,2種,3種"</formula1>
    </dataValidation>
    <dataValidation type="list" allowBlank="1" showInputMessage="1" showErrorMessage="1" sqref="K6:K7" xr:uid="{8E2774AE-AF4C-614F-9F58-136850EE9369}">
      <formula1>"23日のみ,24日のみ,両日"</formula1>
    </dataValidation>
    <dataValidation type="list" allowBlank="1" showInputMessage="1" showErrorMessage="1" sqref="K8:K11" xr:uid="{ED5BD47F-1FD9-494D-A593-FDBF15848D61}">
      <formula1>"1日目のみ,2日目のみ,2日間"</formula1>
    </dataValidation>
    <dataValidation type="list" allowBlank="1" showInputMessage="1" showErrorMessage="1" sqref="D8:D11" xr:uid="{56AD82F1-B47C-884D-838D-B3FA67055DC3}">
      <formula1>"国際,1種,2種"</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B050"/>
  </sheetPr>
  <dimension ref="B1:T35"/>
  <sheetViews>
    <sheetView showGridLines="0" zoomScaleNormal="100" workbookViewId="0">
      <selection activeCell="D6" sqref="D6:D7"/>
    </sheetView>
  </sheetViews>
  <sheetFormatPr baseColWidth="10" defaultColWidth="8.83203125" defaultRowHeight="19"/>
  <cols>
    <col min="1" max="2" width="8.83203125" style="63"/>
    <col min="3" max="3" width="5.83203125" style="63" customWidth="1"/>
    <col min="4" max="4" width="7.5" style="63" customWidth="1"/>
    <col min="5" max="6" width="20.6640625" style="63" customWidth="1"/>
    <col min="7" max="7" width="5.5" style="63" customWidth="1"/>
    <col min="8" max="8" width="14.1640625" style="63" customWidth="1"/>
    <col min="9" max="9" width="5.6640625" style="63" customWidth="1"/>
    <col min="10" max="10" width="12.1640625" style="63" customWidth="1"/>
    <col min="11" max="11" width="2.33203125" style="63" customWidth="1"/>
    <col min="12" max="12" width="27.6640625" style="63" bestFit="1" customWidth="1"/>
    <col min="13" max="16384" width="8.83203125" style="63"/>
  </cols>
  <sheetData>
    <row r="1" spans="2:20" ht="20" customHeight="1"/>
    <row r="2" spans="2:20" ht="34.5" customHeight="1">
      <c r="B2" s="52"/>
      <c r="C2" s="225">
        <f>所属団体情報!$D$7</f>
        <v>0</v>
      </c>
      <c r="D2" s="225"/>
      <c r="E2" s="225"/>
      <c r="F2" s="225"/>
      <c r="G2" s="225"/>
      <c r="H2" s="225"/>
      <c r="I2" s="225"/>
      <c r="J2" s="52"/>
      <c r="K2" s="52"/>
      <c r="L2" s="66" t="s">
        <v>65</v>
      </c>
      <c r="M2" s="52"/>
      <c r="N2" s="52"/>
      <c r="O2" s="52"/>
      <c r="P2" s="52"/>
      <c r="Q2" s="52"/>
      <c r="R2" s="52"/>
      <c r="S2" s="52"/>
      <c r="T2" s="52"/>
    </row>
    <row r="3" spans="2:20" ht="33" customHeight="1">
      <c r="B3" s="52"/>
      <c r="C3" s="319" t="s">
        <v>76</v>
      </c>
      <c r="D3" s="319"/>
      <c r="E3" s="319"/>
      <c r="F3" s="319"/>
      <c r="G3" s="319"/>
      <c r="H3" s="319"/>
      <c r="I3" s="319"/>
      <c r="J3" s="66"/>
      <c r="K3" s="52"/>
      <c r="L3" s="66" t="s">
        <v>66</v>
      </c>
      <c r="M3" s="52"/>
      <c r="N3" s="52"/>
      <c r="O3" s="52"/>
      <c r="P3" s="52"/>
      <c r="Q3" s="52"/>
      <c r="R3" s="52"/>
      <c r="S3" s="52"/>
      <c r="T3" s="52"/>
    </row>
    <row r="4" spans="2:20" ht="20" customHeight="1">
      <c r="B4" s="52"/>
      <c r="C4" s="298" t="s">
        <v>1</v>
      </c>
      <c r="D4" s="298" t="s">
        <v>67</v>
      </c>
      <c r="E4" s="373" t="s">
        <v>2</v>
      </c>
      <c r="F4" s="374"/>
      <c r="G4" s="367" t="s">
        <v>68</v>
      </c>
      <c r="H4" s="368"/>
      <c r="I4" s="369"/>
      <c r="J4" s="135"/>
      <c r="K4" s="52"/>
      <c r="L4" s="52"/>
      <c r="M4" s="52"/>
      <c r="N4" s="52"/>
      <c r="O4" s="52"/>
      <c r="P4" s="52"/>
      <c r="Q4" s="52"/>
      <c r="R4" s="52"/>
      <c r="S4" s="52"/>
      <c r="T4" s="52"/>
    </row>
    <row r="5" spans="2:20" ht="30" customHeight="1">
      <c r="B5" s="52"/>
      <c r="C5" s="299"/>
      <c r="D5" s="299"/>
      <c r="E5" s="370" t="s">
        <v>77</v>
      </c>
      <c r="F5" s="372"/>
      <c r="G5" s="370"/>
      <c r="H5" s="371"/>
      <c r="I5" s="372"/>
      <c r="J5" s="66"/>
      <c r="K5" s="52"/>
      <c r="L5" s="52"/>
      <c r="M5" s="52"/>
      <c r="N5" s="52"/>
      <c r="O5" s="52"/>
      <c r="P5" s="52"/>
      <c r="Q5" s="52"/>
      <c r="R5" s="52"/>
      <c r="S5" s="52"/>
      <c r="T5" s="52"/>
    </row>
    <row r="6" spans="2:20" ht="20" customHeight="1">
      <c r="B6" s="52"/>
      <c r="C6" s="298">
        <v>1</v>
      </c>
      <c r="D6" s="312"/>
      <c r="E6" s="354"/>
      <c r="F6" s="355"/>
      <c r="G6" s="365" t="str">
        <f>IF(D6="","",IF(D6="A",30000,IF(D6="B",20000,IF(D6="C",10000,IF(D6="D",5000,IF(D6="E",1000))))))</f>
        <v/>
      </c>
      <c r="H6" s="365"/>
      <c r="I6" s="361" t="s">
        <v>10</v>
      </c>
      <c r="J6" s="66"/>
      <c r="K6" s="52"/>
      <c r="L6" s="52"/>
      <c r="M6" s="52"/>
      <c r="N6" s="52"/>
      <c r="O6" s="52"/>
      <c r="P6" s="52"/>
      <c r="Q6" s="52"/>
      <c r="R6" s="52"/>
      <c r="S6" s="52"/>
      <c r="T6" s="52"/>
    </row>
    <row r="7" spans="2:20" ht="30" customHeight="1">
      <c r="B7" s="52"/>
      <c r="C7" s="299"/>
      <c r="D7" s="313"/>
      <c r="E7" s="363"/>
      <c r="F7" s="364"/>
      <c r="G7" s="366"/>
      <c r="H7" s="366"/>
      <c r="I7" s="362"/>
      <c r="J7" s="66"/>
      <c r="K7" s="52"/>
      <c r="L7" s="52"/>
      <c r="M7" s="52"/>
      <c r="N7" s="52"/>
      <c r="O7" s="52"/>
      <c r="P7" s="52"/>
      <c r="Q7" s="52"/>
      <c r="R7" s="52"/>
      <c r="S7" s="52"/>
      <c r="T7" s="52"/>
    </row>
    <row r="8" spans="2:20" ht="20" customHeight="1">
      <c r="B8" s="52"/>
      <c r="C8" s="298">
        <v>2</v>
      </c>
      <c r="D8" s="312"/>
      <c r="E8" s="354"/>
      <c r="F8" s="355"/>
      <c r="G8" s="365" t="str">
        <f>IF(D8="","",IF(D8="A",30000,IF(D8="B",20000,IF(D8="C",10000,IF(D8="D",5000,IF(D8="E",1000))))))</f>
        <v/>
      </c>
      <c r="H8" s="365"/>
      <c r="I8" s="361" t="s">
        <v>10</v>
      </c>
      <c r="J8" s="66"/>
      <c r="K8" s="52"/>
      <c r="L8" s="52"/>
      <c r="M8" s="52"/>
      <c r="N8" s="52"/>
      <c r="O8" s="52"/>
      <c r="P8" s="52"/>
      <c r="Q8" s="52"/>
      <c r="R8" s="52"/>
      <c r="S8" s="52"/>
      <c r="T8" s="52"/>
    </row>
    <row r="9" spans="2:20" ht="30" customHeight="1">
      <c r="B9" s="52"/>
      <c r="C9" s="299"/>
      <c r="D9" s="313"/>
      <c r="E9" s="363"/>
      <c r="F9" s="364"/>
      <c r="G9" s="366"/>
      <c r="H9" s="366"/>
      <c r="I9" s="362"/>
      <c r="J9" s="66"/>
      <c r="K9" s="52"/>
      <c r="L9" s="52"/>
      <c r="M9" s="52"/>
      <c r="N9" s="52"/>
      <c r="O9" s="52"/>
      <c r="P9" s="52"/>
      <c r="Q9" s="52"/>
      <c r="R9" s="52"/>
      <c r="S9" s="52"/>
      <c r="T9" s="52"/>
    </row>
    <row r="10" spans="2:20" ht="20" customHeight="1">
      <c r="B10" s="52"/>
      <c r="C10" s="298">
        <v>3</v>
      </c>
      <c r="D10" s="312"/>
      <c r="E10" s="354"/>
      <c r="F10" s="355"/>
      <c r="G10" s="365" t="str">
        <f t="shared" ref="G10" si="0">IF(D10="","",IF(D10="A",30000,IF(D10="B",20000,IF(D10="C",10000,IF(D10="D",5000,IF(D10="E",1000))))))</f>
        <v/>
      </c>
      <c r="H10" s="365"/>
      <c r="I10" s="361" t="s">
        <v>10</v>
      </c>
      <c r="J10" s="66"/>
      <c r="K10" s="52"/>
      <c r="L10" s="52"/>
      <c r="M10" s="52"/>
      <c r="N10" s="52"/>
      <c r="O10" s="52"/>
      <c r="P10" s="52"/>
      <c r="Q10" s="52"/>
      <c r="R10" s="52"/>
      <c r="S10" s="52"/>
      <c r="T10" s="52"/>
    </row>
    <row r="11" spans="2:20" ht="30" customHeight="1">
      <c r="B11" s="52"/>
      <c r="C11" s="299"/>
      <c r="D11" s="313"/>
      <c r="E11" s="363"/>
      <c r="F11" s="364"/>
      <c r="G11" s="366"/>
      <c r="H11" s="366"/>
      <c r="I11" s="362"/>
      <c r="J11" s="66"/>
      <c r="K11" s="52"/>
      <c r="L11" s="52"/>
      <c r="M11" s="52"/>
      <c r="N11" s="52"/>
      <c r="O11" s="52"/>
      <c r="P11" s="52"/>
      <c r="Q11" s="52"/>
      <c r="R11" s="52"/>
      <c r="S11" s="52"/>
      <c r="T11" s="52"/>
    </row>
    <row r="12" spans="2:20" ht="20" customHeight="1">
      <c r="B12" s="52"/>
      <c r="C12" s="298">
        <v>4</v>
      </c>
      <c r="D12" s="312"/>
      <c r="E12" s="354"/>
      <c r="F12" s="355"/>
      <c r="G12" s="365" t="str">
        <f t="shared" ref="G12" si="1">IF(D12="","",IF(D12="A",30000,IF(D12="B",20000,IF(D12="C",10000,IF(D12="D",5000,IF(D12="E",1000))))))</f>
        <v/>
      </c>
      <c r="H12" s="365"/>
      <c r="I12" s="361" t="s">
        <v>10</v>
      </c>
      <c r="J12" s="66"/>
      <c r="K12" s="52"/>
      <c r="L12" s="52"/>
      <c r="M12" s="52"/>
      <c r="N12" s="52"/>
      <c r="O12" s="52"/>
      <c r="P12" s="52"/>
      <c r="Q12" s="52"/>
      <c r="R12" s="52"/>
      <c r="S12" s="52"/>
      <c r="T12" s="52"/>
    </row>
    <row r="13" spans="2:20" ht="30" customHeight="1">
      <c r="B13" s="52"/>
      <c r="C13" s="299"/>
      <c r="D13" s="313"/>
      <c r="E13" s="363"/>
      <c r="F13" s="364"/>
      <c r="G13" s="366"/>
      <c r="H13" s="366"/>
      <c r="I13" s="362"/>
      <c r="J13" s="66"/>
      <c r="K13" s="52"/>
      <c r="L13" s="52"/>
      <c r="M13" s="52"/>
      <c r="N13" s="52"/>
      <c r="O13" s="52"/>
      <c r="P13" s="52"/>
      <c r="Q13" s="52"/>
      <c r="R13" s="52"/>
      <c r="S13" s="52"/>
      <c r="T13" s="52"/>
    </row>
    <row r="14" spans="2:20" ht="14.25" customHeight="1" thickBot="1">
      <c r="B14" s="52"/>
      <c r="C14" s="68"/>
      <c r="D14" s="68"/>
      <c r="E14" s="35"/>
      <c r="F14" s="35"/>
      <c r="G14" s="71"/>
      <c r="H14" s="71"/>
      <c r="I14" s="66"/>
      <c r="J14" s="66"/>
      <c r="K14" s="52"/>
      <c r="L14" s="52"/>
      <c r="M14" s="52"/>
      <c r="N14" s="52"/>
      <c r="O14" s="52"/>
      <c r="P14" s="52"/>
      <c r="Q14" s="52"/>
      <c r="R14" s="52"/>
      <c r="S14" s="52"/>
      <c r="T14" s="52"/>
    </row>
    <row r="15" spans="2:20" ht="33.75" customHeight="1" thickBot="1">
      <c r="B15" s="52"/>
      <c r="C15" s="68"/>
      <c r="D15" s="68"/>
      <c r="E15" s="35"/>
      <c r="F15" s="35"/>
      <c r="G15" s="136" t="s">
        <v>13</v>
      </c>
      <c r="H15" s="182">
        <f>SUM(G6:H13)</f>
        <v>0</v>
      </c>
      <c r="I15" s="70" t="s">
        <v>10</v>
      </c>
      <c r="J15" s="66"/>
      <c r="K15" s="52"/>
      <c r="L15" s="52"/>
      <c r="M15" s="52"/>
      <c r="N15" s="52"/>
      <c r="O15" s="52"/>
      <c r="P15" s="52"/>
      <c r="Q15" s="52"/>
      <c r="R15" s="52"/>
      <c r="S15" s="52"/>
      <c r="T15" s="52"/>
    </row>
    <row r="16" spans="2:20" ht="14.25" customHeight="1">
      <c r="B16" s="52"/>
      <c r="C16" s="68"/>
      <c r="D16" s="68"/>
      <c r="E16" s="35"/>
      <c r="F16" s="35"/>
      <c r="G16" s="71"/>
      <c r="H16" s="71"/>
      <c r="I16" s="66"/>
      <c r="J16" s="66"/>
      <c r="K16" s="52"/>
      <c r="L16" s="52"/>
      <c r="M16" s="52"/>
      <c r="N16" s="52"/>
      <c r="O16" s="52"/>
      <c r="P16" s="52"/>
      <c r="Q16" s="52"/>
      <c r="R16" s="52"/>
      <c r="S16" s="52"/>
      <c r="T16" s="52"/>
    </row>
    <row r="17" spans="2:20" ht="14.25" customHeight="1">
      <c r="B17" s="52"/>
      <c r="C17" s="68" t="s">
        <v>142</v>
      </c>
      <c r="D17" s="66" t="s">
        <v>157</v>
      </c>
      <c r="E17" s="35"/>
      <c r="F17" s="35"/>
      <c r="G17" s="71"/>
      <c r="H17" s="71"/>
      <c r="I17" s="66"/>
      <c r="J17" s="66"/>
      <c r="K17" s="52"/>
      <c r="L17" s="52"/>
      <c r="M17" s="52"/>
      <c r="N17" s="52"/>
      <c r="O17" s="52"/>
      <c r="P17" s="52"/>
      <c r="Q17" s="52"/>
      <c r="R17" s="52"/>
      <c r="S17" s="52"/>
      <c r="T17" s="52"/>
    </row>
    <row r="18" spans="2:20" ht="14.25" customHeight="1">
      <c r="B18" s="52"/>
      <c r="C18" s="68" t="s">
        <v>142</v>
      </c>
      <c r="D18" s="66" t="s">
        <v>159</v>
      </c>
      <c r="E18" s="35"/>
      <c r="F18" s="35"/>
      <c r="G18" s="71"/>
      <c r="H18" s="71"/>
      <c r="I18" s="66"/>
      <c r="J18" s="66"/>
      <c r="K18" s="52"/>
      <c r="L18" s="52"/>
      <c r="M18" s="52"/>
      <c r="N18" s="52"/>
      <c r="O18" s="52"/>
      <c r="P18" s="52"/>
      <c r="Q18" s="52"/>
      <c r="R18" s="52"/>
      <c r="S18" s="52"/>
      <c r="T18" s="52"/>
    </row>
    <row r="19" spans="2:20" ht="14.25" customHeight="1">
      <c r="B19" s="52"/>
      <c r="C19" s="68"/>
      <c r="D19" s="66" t="s">
        <v>158</v>
      </c>
      <c r="E19" s="35"/>
      <c r="F19" s="35"/>
      <c r="G19" s="71"/>
      <c r="H19" s="71"/>
      <c r="I19" s="66"/>
      <c r="J19" s="66"/>
      <c r="K19" s="52"/>
      <c r="L19" s="52"/>
      <c r="M19" s="52"/>
      <c r="N19" s="52"/>
      <c r="O19" s="52"/>
      <c r="P19" s="52"/>
      <c r="Q19" s="52"/>
      <c r="R19" s="52"/>
      <c r="S19" s="52"/>
      <c r="T19" s="52"/>
    </row>
    <row r="20" spans="2:20" ht="14.25" customHeight="1" thickBot="1">
      <c r="B20" s="52"/>
      <c r="C20" s="68"/>
      <c r="D20" s="68"/>
      <c r="E20" s="35"/>
      <c r="F20" s="35"/>
      <c r="G20" s="71"/>
      <c r="H20" s="71"/>
      <c r="I20" s="66"/>
      <c r="J20" s="66"/>
      <c r="K20" s="52"/>
      <c r="L20" s="52"/>
      <c r="M20" s="52"/>
      <c r="N20" s="52"/>
      <c r="O20" s="52"/>
      <c r="P20" s="52"/>
      <c r="Q20" s="52"/>
      <c r="R20" s="52"/>
      <c r="S20" s="52"/>
      <c r="T20" s="52"/>
    </row>
    <row r="21" spans="2:20" ht="18" customHeight="1">
      <c r="B21" s="52"/>
      <c r="C21" s="137" t="s">
        <v>67</v>
      </c>
      <c r="D21" s="357" t="s">
        <v>69</v>
      </c>
      <c r="E21" s="358"/>
      <c r="F21" s="359" t="s">
        <v>78</v>
      </c>
      <c r="G21" s="360"/>
      <c r="H21" s="359" t="s">
        <v>70</v>
      </c>
      <c r="I21" s="360"/>
      <c r="J21" s="138" t="s">
        <v>68</v>
      </c>
      <c r="K21" s="52"/>
      <c r="L21" s="52"/>
      <c r="M21" s="52"/>
      <c r="N21" s="52"/>
      <c r="O21" s="52"/>
      <c r="P21" s="52"/>
      <c r="Q21" s="52"/>
      <c r="R21" s="52"/>
      <c r="S21" s="52"/>
      <c r="T21" s="52"/>
    </row>
    <row r="22" spans="2:20" ht="18" customHeight="1">
      <c r="B22" s="52"/>
      <c r="C22" s="347" t="s">
        <v>79</v>
      </c>
      <c r="D22" s="348" t="s">
        <v>80</v>
      </c>
      <c r="E22" s="349"/>
      <c r="F22" s="350" t="s">
        <v>81</v>
      </c>
      <c r="G22" s="351"/>
      <c r="H22" s="352" t="s">
        <v>82</v>
      </c>
      <c r="I22" s="353"/>
      <c r="J22" s="356">
        <v>30000</v>
      </c>
      <c r="K22" s="52"/>
      <c r="L22" s="52"/>
      <c r="M22" s="52"/>
      <c r="N22" s="52"/>
      <c r="O22" s="52"/>
      <c r="P22" s="52"/>
      <c r="Q22" s="52"/>
      <c r="R22" s="52"/>
      <c r="S22" s="52"/>
      <c r="T22" s="52"/>
    </row>
    <row r="23" spans="2:20" ht="18" customHeight="1">
      <c r="B23" s="52"/>
      <c r="C23" s="344"/>
      <c r="D23" s="345"/>
      <c r="E23" s="346"/>
      <c r="F23" s="341" t="s">
        <v>71</v>
      </c>
      <c r="G23" s="342"/>
      <c r="H23" s="341" t="s">
        <v>83</v>
      </c>
      <c r="I23" s="342"/>
      <c r="J23" s="340"/>
      <c r="K23" s="52"/>
      <c r="L23" s="52"/>
      <c r="M23" s="52"/>
      <c r="N23" s="52"/>
      <c r="O23" s="52"/>
      <c r="P23" s="52"/>
      <c r="Q23" s="52"/>
      <c r="R23" s="52"/>
      <c r="S23" s="52"/>
      <c r="T23" s="52"/>
    </row>
    <row r="24" spans="2:20" ht="18" customHeight="1">
      <c r="B24" s="52"/>
      <c r="C24" s="343" t="s">
        <v>84</v>
      </c>
      <c r="D24" s="330" t="s">
        <v>85</v>
      </c>
      <c r="E24" s="331"/>
      <c r="F24" s="334" t="s">
        <v>81</v>
      </c>
      <c r="G24" s="335"/>
      <c r="H24" s="334" t="s">
        <v>82</v>
      </c>
      <c r="I24" s="335"/>
      <c r="J24" s="340">
        <v>20000</v>
      </c>
      <c r="K24" s="52"/>
      <c r="L24" s="52"/>
      <c r="M24" s="52"/>
      <c r="N24" s="52"/>
      <c r="O24" s="52"/>
      <c r="P24" s="52"/>
      <c r="Q24" s="52"/>
      <c r="R24" s="52"/>
      <c r="S24" s="52"/>
      <c r="T24" s="52"/>
    </row>
    <row r="25" spans="2:20" ht="18" customHeight="1">
      <c r="B25" s="52"/>
      <c r="C25" s="344"/>
      <c r="D25" s="345"/>
      <c r="E25" s="346"/>
      <c r="F25" s="341" t="s">
        <v>71</v>
      </c>
      <c r="G25" s="342"/>
      <c r="H25" s="341" t="s">
        <v>83</v>
      </c>
      <c r="I25" s="342"/>
      <c r="J25" s="340"/>
      <c r="K25" s="52"/>
      <c r="L25" s="52"/>
      <c r="M25" s="52"/>
      <c r="N25" s="52"/>
      <c r="O25" s="52"/>
      <c r="P25" s="52"/>
      <c r="Q25" s="52"/>
      <c r="R25" s="52"/>
      <c r="S25" s="52"/>
      <c r="T25" s="52"/>
    </row>
    <row r="26" spans="2:20" ht="18" customHeight="1">
      <c r="B26" s="52"/>
      <c r="C26" s="343" t="s">
        <v>86</v>
      </c>
      <c r="D26" s="330" t="s">
        <v>85</v>
      </c>
      <c r="E26" s="331"/>
      <c r="F26" s="334" t="s">
        <v>87</v>
      </c>
      <c r="G26" s="335"/>
      <c r="H26" s="334" t="s">
        <v>82</v>
      </c>
      <c r="I26" s="335"/>
      <c r="J26" s="340">
        <v>10000</v>
      </c>
      <c r="K26" s="52"/>
      <c r="L26" s="52"/>
      <c r="M26" s="52"/>
      <c r="N26" s="52"/>
      <c r="O26" s="52"/>
      <c r="P26" s="52"/>
      <c r="Q26" s="52"/>
      <c r="R26" s="52"/>
      <c r="S26" s="52"/>
      <c r="T26" s="52"/>
    </row>
    <row r="27" spans="2:20" ht="18" customHeight="1">
      <c r="B27" s="52"/>
      <c r="C27" s="344"/>
      <c r="D27" s="345"/>
      <c r="E27" s="346"/>
      <c r="F27" s="341" t="s">
        <v>72</v>
      </c>
      <c r="G27" s="342"/>
      <c r="H27" s="341" t="s">
        <v>83</v>
      </c>
      <c r="I27" s="342"/>
      <c r="J27" s="340"/>
      <c r="K27" s="52"/>
      <c r="L27" s="52"/>
      <c r="M27" s="52"/>
      <c r="N27" s="52"/>
      <c r="O27" s="52"/>
      <c r="P27" s="52"/>
      <c r="Q27" s="52"/>
      <c r="R27" s="52"/>
      <c r="S27" s="52"/>
      <c r="T27" s="52"/>
    </row>
    <row r="28" spans="2:20" ht="18" customHeight="1">
      <c r="B28" s="52"/>
      <c r="C28" s="343" t="s">
        <v>88</v>
      </c>
      <c r="D28" s="330" t="s">
        <v>85</v>
      </c>
      <c r="E28" s="331"/>
      <c r="F28" s="334" t="s">
        <v>89</v>
      </c>
      <c r="G28" s="335"/>
      <c r="H28" s="334" t="s">
        <v>82</v>
      </c>
      <c r="I28" s="335"/>
      <c r="J28" s="340">
        <v>5000</v>
      </c>
      <c r="K28" s="52"/>
      <c r="L28" s="52"/>
      <c r="M28" s="52"/>
      <c r="N28" s="52"/>
      <c r="O28" s="52"/>
      <c r="P28" s="52"/>
      <c r="Q28" s="52"/>
      <c r="R28" s="52"/>
      <c r="S28" s="52"/>
      <c r="T28" s="52"/>
    </row>
    <row r="29" spans="2:20" ht="18" customHeight="1">
      <c r="B29" s="52"/>
      <c r="C29" s="344"/>
      <c r="D29" s="345"/>
      <c r="E29" s="346"/>
      <c r="F29" s="341" t="s">
        <v>73</v>
      </c>
      <c r="G29" s="342"/>
      <c r="H29" s="341" t="s">
        <v>83</v>
      </c>
      <c r="I29" s="342"/>
      <c r="J29" s="340"/>
      <c r="K29" s="52"/>
      <c r="L29" s="52"/>
      <c r="M29" s="52"/>
      <c r="N29" s="52"/>
      <c r="O29" s="52"/>
      <c r="P29" s="52"/>
      <c r="Q29" s="52"/>
      <c r="R29" s="52"/>
      <c r="S29" s="52"/>
      <c r="T29" s="52"/>
    </row>
    <row r="30" spans="2:20" ht="18" customHeight="1">
      <c r="B30" s="52"/>
      <c r="C30" s="328" t="s">
        <v>90</v>
      </c>
      <c r="D30" s="330" t="s">
        <v>85</v>
      </c>
      <c r="E30" s="331"/>
      <c r="F30" s="334" t="s">
        <v>74</v>
      </c>
      <c r="G30" s="335"/>
      <c r="H30" s="334" t="s">
        <v>75</v>
      </c>
      <c r="I30" s="335"/>
      <c r="J30" s="338">
        <v>1000</v>
      </c>
      <c r="K30" s="52"/>
      <c r="L30" s="52"/>
      <c r="M30" s="52"/>
      <c r="N30" s="52"/>
      <c r="O30" s="52"/>
      <c r="P30" s="52"/>
      <c r="Q30" s="52"/>
      <c r="R30" s="52"/>
      <c r="S30" s="52"/>
      <c r="T30" s="52"/>
    </row>
    <row r="31" spans="2:20" ht="20" thickBot="1">
      <c r="B31" s="52"/>
      <c r="C31" s="329"/>
      <c r="D31" s="332"/>
      <c r="E31" s="333"/>
      <c r="F31" s="336"/>
      <c r="G31" s="337"/>
      <c r="H31" s="336"/>
      <c r="I31" s="337"/>
      <c r="J31" s="339"/>
      <c r="K31" s="52"/>
      <c r="L31" s="52"/>
      <c r="M31" s="52"/>
      <c r="N31" s="52"/>
      <c r="O31" s="52"/>
      <c r="P31" s="52"/>
      <c r="Q31" s="52"/>
      <c r="R31" s="52"/>
      <c r="S31" s="52"/>
      <c r="T31" s="52"/>
    </row>
    <row r="32" spans="2:20">
      <c r="B32" s="52"/>
      <c r="C32" s="52"/>
      <c r="D32" s="52"/>
      <c r="E32" s="52"/>
      <c r="F32" s="52"/>
      <c r="G32" s="52"/>
      <c r="H32" s="52"/>
      <c r="I32" s="52"/>
      <c r="J32" s="52"/>
      <c r="K32" s="52"/>
      <c r="L32" s="52"/>
      <c r="M32" s="52"/>
      <c r="N32" s="52"/>
      <c r="O32" s="52"/>
      <c r="P32" s="52"/>
      <c r="Q32" s="52"/>
      <c r="R32" s="52"/>
      <c r="S32" s="52"/>
      <c r="T32" s="52"/>
    </row>
    <row r="33" spans="2:20">
      <c r="B33" s="52"/>
      <c r="C33" s="52"/>
      <c r="D33" s="52"/>
      <c r="E33" s="52"/>
      <c r="F33" s="52"/>
      <c r="G33" s="52"/>
      <c r="H33" s="52"/>
      <c r="I33" s="52"/>
      <c r="J33" s="52"/>
      <c r="K33" s="52"/>
      <c r="L33" s="52"/>
      <c r="M33" s="52"/>
      <c r="N33" s="52"/>
      <c r="O33" s="52"/>
      <c r="P33" s="52"/>
      <c r="Q33" s="52"/>
      <c r="R33" s="52"/>
      <c r="S33" s="52"/>
      <c r="T33" s="52"/>
    </row>
    <row r="34" spans="2:20">
      <c r="B34" s="52"/>
      <c r="C34" s="52"/>
      <c r="D34" s="52"/>
      <c r="E34" s="52"/>
      <c r="F34" s="52"/>
      <c r="G34" s="52"/>
      <c r="H34" s="52"/>
      <c r="I34" s="52"/>
      <c r="J34" s="52"/>
      <c r="K34" s="52"/>
      <c r="L34" s="52"/>
      <c r="M34" s="52"/>
      <c r="N34" s="52"/>
      <c r="O34" s="52"/>
      <c r="P34" s="52"/>
      <c r="Q34" s="52"/>
      <c r="R34" s="52"/>
      <c r="S34" s="52"/>
      <c r="T34" s="52"/>
    </row>
    <row r="35" spans="2:20">
      <c r="B35" s="52"/>
      <c r="C35" s="52"/>
      <c r="D35" s="52"/>
      <c r="E35" s="52"/>
      <c r="F35" s="52"/>
      <c r="G35" s="52"/>
      <c r="H35" s="52"/>
      <c r="I35" s="52"/>
      <c r="J35" s="52"/>
      <c r="K35" s="52"/>
      <c r="L35" s="52"/>
      <c r="M35" s="52"/>
      <c r="N35" s="52"/>
      <c r="O35" s="52"/>
      <c r="P35" s="52"/>
      <c r="Q35" s="52"/>
      <c r="R35" s="52"/>
      <c r="S35" s="52"/>
      <c r="T35" s="52"/>
    </row>
  </sheetData>
  <sheetProtection algorithmName="SHA-512" hashValue="/6/E8Bp4QD7CcNB7NseSRSHyf7qGBfVpziQN1HxLk8fVVylgoWW/hMNwm7pAOtf3+UCzyw2X9jRktXiwTazIeA==" saltValue="yjAOiostKFr80GzYVA3cdw==" spinCount="100000" sheet="1" selectLockedCells="1"/>
  <mergeCells count="67">
    <mergeCell ref="C6:C7"/>
    <mergeCell ref="G6:H7"/>
    <mergeCell ref="G4:I5"/>
    <mergeCell ref="I12:I13"/>
    <mergeCell ref="C12:C13"/>
    <mergeCell ref="G12:H13"/>
    <mergeCell ref="C10:C11"/>
    <mergeCell ref="G10:H11"/>
    <mergeCell ref="D10:D11"/>
    <mergeCell ref="C8:C9"/>
    <mergeCell ref="G8:H9"/>
    <mergeCell ref="D8:D9"/>
    <mergeCell ref="E12:F12"/>
    <mergeCell ref="C4:C5"/>
    <mergeCell ref="E4:F4"/>
    <mergeCell ref="E5:F5"/>
    <mergeCell ref="D4:D5"/>
    <mergeCell ref="C3:I3"/>
    <mergeCell ref="C2:I2"/>
    <mergeCell ref="D21:E21"/>
    <mergeCell ref="F21:G21"/>
    <mergeCell ref="H21:I21"/>
    <mergeCell ref="I10:I11"/>
    <mergeCell ref="E6:F6"/>
    <mergeCell ref="E7:F7"/>
    <mergeCell ref="E13:F13"/>
    <mergeCell ref="D6:D7"/>
    <mergeCell ref="E11:F11"/>
    <mergeCell ref="I6:I7"/>
    <mergeCell ref="I8:I9"/>
    <mergeCell ref="E8:F8"/>
    <mergeCell ref="E9:F9"/>
    <mergeCell ref="J24:J25"/>
    <mergeCell ref="F25:G25"/>
    <mergeCell ref="H25:I25"/>
    <mergeCell ref="E10:F10"/>
    <mergeCell ref="D12:D13"/>
    <mergeCell ref="J22:J23"/>
    <mergeCell ref="F23:G23"/>
    <mergeCell ref="H23:I23"/>
    <mergeCell ref="C22:C23"/>
    <mergeCell ref="D22:E23"/>
    <mergeCell ref="F22:G22"/>
    <mergeCell ref="H22:I22"/>
    <mergeCell ref="C26:C27"/>
    <mergeCell ref="D26:E27"/>
    <mergeCell ref="F26:G26"/>
    <mergeCell ref="H26:I26"/>
    <mergeCell ref="C24:C25"/>
    <mergeCell ref="D24:E25"/>
    <mergeCell ref="F24:G24"/>
    <mergeCell ref="H24:I24"/>
    <mergeCell ref="J26:J27"/>
    <mergeCell ref="F27:G27"/>
    <mergeCell ref="H27:I27"/>
    <mergeCell ref="C28:C29"/>
    <mergeCell ref="D28:E29"/>
    <mergeCell ref="F28:G28"/>
    <mergeCell ref="H28:I28"/>
    <mergeCell ref="J28:J29"/>
    <mergeCell ref="F29:G29"/>
    <mergeCell ref="H29:I29"/>
    <mergeCell ref="C30:C31"/>
    <mergeCell ref="D30:E31"/>
    <mergeCell ref="F30:G31"/>
    <mergeCell ref="H30:I31"/>
    <mergeCell ref="J30:J31"/>
  </mergeCells>
  <phoneticPr fontId="2"/>
  <dataValidations count="1">
    <dataValidation type="list" allowBlank="1" showInputMessage="1" showErrorMessage="1" sqref="D6:D13" xr:uid="{00000000-0002-0000-0500-000000000000}">
      <formula1>"A,B,C,D,E"</formula1>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pageSetUpPr fitToPage="1"/>
  </sheetPr>
  <dimension ref="B2:S53"/>
  <sheetViews>
    <sheetView showGridLines="0" topLeftCell="A3" zoomScaleNormal="100" workbookViewId="0">
      <selection activeCell="F20" sqref="F20"/>
    </sheetView>
  </sheetViews>
  <sheetFormatPr baseColWidth="10" defaultColWidth="8.83203125" defaultRowHeight="19"/>
  <cols>
    <col min="1" max="2" width="8.83203125" style="63"/>
    <col min="3" max="4" width="4.33203125" style="63" customWidth="1"/>
    <col min="5" max="5" width="5.83203125" style="63" customWidth="1"/>
    <col min="6" max="6" width="12.1640625" style="63" customWidth="1"/>
    <col min="7" max="7" width="5.1640625" style="63" customWidth="1"/>
    <col min="8" max="9" width="7.33203125" style="63" customWidth="1"/>
    <col min="10" max="12" width="6.6640625" style="63" customWidth="1"/>
    <col min="13" max="13" width="5.33203125" style="63" customWidth="1"/>
    <col min="14" max="14" width="9" style="63" bestFit="1" customWidth="1"/>
    <col min="15" max="15" width="6.33203125" style="63" customWidth="1"/>
    <col min="16" max="16" width="17.5" style="63" customWidth="1"/>
    <col min="17" max="17" width="5.5" style="63" customWidth="1"/>
    <col min="18" max="18" width="8.83203125" style="63" customWidth="1"/>
    <col min="19" max="19" width="7.33203125" style="63" bestFit="1" customWidth="1"/>
    <col min="20" max="16384" width="8.83203125" style="63"/>
  </cols>
  <sheetData>
    <row r="2" spans="2:19" ht="29.25" customHeight="1">
      <c r="B2" s="52"/>
      <c r="C2" s="225">
        <f>所属団体情報!$D$7</f>
        <v>0</v>
      </c>
      <c r="D2" s="225"/>
      <c r="E2" s="225"/>
      <c r="F2" s="225"/>
      <c r="G2" s="225"/>
      <c r="H2" s="225"/>
      <c r="I2" s="225"/>
      <c r="J2" s="225"/>
      <c r="K2" s="225"/>
      <c r="L2" s="225"/>
      <c r="M2" s="225"/>
      <c r="N2" s="225"/>
      <c r="O2" s="225"/>
      <c r="P2" s="225"/>
      <c r="Q2" s="225"/>
      <c r="R2" s="52"/>
    </row>
    <row r="3" spans="2:19" ht="34" customHeight="1">
      <c r="B3" s="52"/>
      <c r="C3" s="398" t="s">
        <v>5</v>
      </c>
      <c r="D3" s="398"/>
      <c r="E3" s="399"/>
      <c r="F3" s="399"/>
      <c r="G3" s="399"/>
      <c r="H3" s="399"/>
      <c r="I3" s="399"/>
      <c r="J3" s="399"/>
      <c r="K3" s="399"/>
      <c r="L3" s="399"/>
      <c r="M3" s="399"/>
      <c r="N3" s="399"/>
      <c r="O3" s="399"/>
      <c r="P3" s="399"/>
      <c r="Q3" s="399"/>
      <c r="R3" s="52"/>
    </row>
    <row r="4" spans="2:19" ht="10.5" customHeight="1">
      <c r="B4" s="52"/>
      <c r="C4" s="52"/>
      <c r="D4" s="52"/>
      <c r="E4" s="52"/>
      <c r="F4" s="52"/>
      <c r="G4" s="52"/>
      <c r="H4" s="52"/>
      <c r="I4" s="52"/>
      <c r="J4" s="52"/>
      <c r="K4" s="52"/>
      <c r="L4" s="52"/>
      <c r="M4" s="52"/>
      <c r="N4" s="52"/>
      <c r="O4" s="52"/>
      <c r="P4" s="52"/>
      <c r="Q4" s="52"/>
      <c r="R4" s="52"/>
    </row>
    <row r="5" spans="2:19" ht="27" customHeight="1" thickBot="1">
      <c r="B5" s="52"/>
      <c r="C5" s="402" t="s">
        <v>18</v>
      </c>
      <c r="D5" s="405" t="s">
        <v>37</v>
      </c>
      <c r="E5" s="405"/>
      <c r="F5" s="405"/>
      <c r="G5" s="405"/>
      <c r="H5" s="405"/>
      <c r="I5" s="406"/>
      <c r="J5" s="96" t="s">
        <v>11</v>
      </c>
      <c r="K5" s="96" t="s">
        <v>12</v>
      </c>
      <c r="L5" s="95" t="s">
        <v>13</v>
      </c>
      <c r="M5" s="400" t="s">
        <v>14</v>
      </c>
      <c r="N5" s="405"/>
      <c r="O5" s="406"/>
      <c r="P5" s="400" t="s">
        <v>17</v>
      </c>
      <c r="Q5" s="401"/>
      <c r="R5" s="97"/>
    </row>
    <row r="6" spans="2:19" ht="27" customHeight="1" thickTop="1">
      <c r="B6" s="52"/>
      <c r="C6" s="403"/>
      <c r="D6" s="98" t="s">
        <v>6</v>
      </c>
      <c r="E6" s="407" t="s">
        <v>50</v>
      </c>
      <c r="F6" s="407"/>
      <c r="G6" s="407"/>
      <c r="H6" s="407"/>
      <c r="I6" s="408"/>
      <c r="J6" s="99">
        <f>'参加申込書 男子'!D6</f>
        <v>0</v>
      </c>
      <c r="K6" s="99">
        <f>'参加申込書 女子'!D6</f>
        <v>0</v>
      </c>
      <c r="L6" s="100">
        <f t="shared" ref="L6:L11" si="0">SUM(J6:K6)</f>
        <v>0</v>
      </c>
      <c r="M6" s="101" t="s">
        <v>15</v>
      </c>
      <c r="N6" s="91">
        <v>5000</v>
      </c>
      <c r="O6" s="102" t="s">
        <v>16</v>
      </c>
      <c r="P6" s="12">
        <f t="shared" ref="P6:P11" si="1">L6*N6</f>
        <v>0</v>
      </c>
      <c r="Q6" s="103" t="s">
        <v>10</v>
      </c>
      <c r="R6" s="97"/>
    </row>
    <row r="7" spans="2:19" ht="27" customHeight="1">
      <c r="B7" s="52"/>
      <c r="C7" s="403"/>
      <c r="D7" s="104" t="s">
        <v>7</v>
      </c>
      <c r="E7" s="380" t="s">
        <v>51</v>
      </c>
      <c r="F7" s="380"/>
      <c r="G7" s="380"/>
      <c r="H7" s="380"/>
      <c r="I7" s="381"/>
      <c r="J7" s="105">
        <f>'参加申込書 男子'!E6</f>
        <v>0</v>
      </c>
      <c r="K7" s="99">
        <f>'参加申込書 女子'!E6</f>
        <v>0</v>
      </c>
      <c r="L7" s="100">
        <f t="shared" si="0"/>
        <v>0</v>
      </c>
      <c r="M7" s="106" t="s">
        <v>15</v>
      </c>
      <c r="N7" s="91">
        <v>5000</v>
      </c>
      <c r="O7" s="107" t="s">
        <v>16</v>
      </c>
      <c r="P7" s="13">
        <f t="shared" si="1"/>
        <v>0</v>
      </c>
      <c r="Q7" s="108" t="s">
        <v>10</v>
      </c>
      <c r="R7" s="97"/>
    </row>
    <row r="8" spans="2:19" ht="27" customHeight="1">
      <c r="B8" s="52"/>
      <c r="C8" s="403"/>
      <c r="D8" s="104" t="s">
        <v>8</v>
      </c>
      <c r="E8" s="380" t="s">
        <v>52</v>
      </c>
      <c r="F8" s="380"/>
      <c r="G8" s="380"/>
      <c r="H8" s="380"/>
      <c r="I8" s="381"/>
      <c r="J8" s="105">
        <f>'参加申込書 男子'!F6</f>
        <v>0</v>
      </c>
      <c r="K8" s="99">
        <f>'参加申込書 女子'!F6</f>
        <v>0</v>
      </c>
      <c r="L8" s="100">
        <f t="shared" si="0"/>
        <v>0</v>
      </c>
      <c r="M8" s="106" t="s">
        <v>15</v>
      </c>
      <c r="N8" s="91">
        <v>5000</v>
      </c>
      <c r="O8" s="107" t="s">
        <v>16</v>
      </c>
      <c r="P8" s="13">
        <f t="shared" si="1"/>
        <v>0</v>
      </c>
      <c r="Q8" s="108" t="s">
        <v>10</v>
      </c>
      <c r="R8" s="97"/>
    </row>
    <row r="9" spans="2:19" ht="27" customHeight="1">
      <c r="B9" s="52"/>
      <c r="C9" s="403"/>
      <c r="D9" s="109" t="s">
        <v>9</v>
      </c>
      <c r="E9" s="380" t="s">
        <v>58</v>
      </c>
      <c r="F9" s="380"/>
      <c r="G9" s="380"/>
      <c r="H9" s="380"/>
      <c r="I9" s="381"/>
      <c r="J9" s="99">
        <f>'参加申込書 男子'!G6</f>
        <v>0</v>
      </c>
      <c r="K9" s="99">
        <f>'参加申込書 女子'!G6</f>
        <v>0</v>
      </c>
      <c r="L9" s="100">
        <f t="shared" si="0"/>
        <v>0</v>
      </c>
      <c r="M9" s="106" t="s">
        <v>15</v>
      </c>
      <c r="N9" s="91">
        <v>5000</v>
      </c>
      <c r="O9" s="107" t="s">
        <v>16</v>
      </c>
      <c r="P9" s="13">
        <f t="shared" si="1"/>
        <v>0</v>
      </c>
      <c r="Q9" s="108" t="s">
        <v>10</v>
      </c>
      <c r="R9" s="97"/>
    </row>
    <row r="10" spans="2:19" ht="27" customHeight="1">
      <c r="B10" s="52"/>
      <c r="C10" s="403"/>
      <c r="D10" s="109" t="s">
        <v>53</v>
      </c>
      <c r="E10" s="380" t="s">
        <v>59</v>
      </c>
      <c r="F10" s="380"/>
      <c r="G10" s="380"/>
      <c r="H10" s="380"/>
      <c r="I10" s="381"/>
      <c r="J10" s="105">
        <f>'参加申込書 男子'!H6</f>
        <v>0</v>
      </c>
      <c r="K10" s="99">
        <f>'参加申込書 女子'!H6</f>
        <v>0</v>
      </c>
      <c r="L10" s="100">
        <f t="shared" si="0"/>
        <v>0</v>
      </c>
      <c r="M10" s="106" t="s">
        <v>15</v>
      </c>
      <c r="N10" s="91">
        <v>5000</v>
      </c>
      <c r="O10" s="107" t="s">
        <v>16</v>
      </c>
      <c r="P10" s="13">
        <f t="shared" si="1"/>
        <v>0</v>
      </c>
      <c r="Q10" s="108" t="s">
        <v>10</v>
      </c>
      <c r="R10" s="97"/>
    </row>
    <row r="11" spans="2:19" ht="27" customHeight="1" thickBot="1">
      <c r="B11" s="52"/>
      <c r="C11" s="404"/>
      <c r="D11" s="110" t="s">
        <v>54</v>
      </c>
      <c r="E11" s="378" t="s">
        <v>60</v>
      </c>
      <c r="F11" s="378"/>
      <c r="G11" s="378"/>
      <c r="H11" s="378"/>
      <c r="I11" s="379"/>
      <c r="J11" s="105">
        <f>'参加申込書 男子'!I6</f>
        <v>0</v>
      </c>
      <c r="K11" s="99">
        <f>'参加申込書 女子'!I6</f>
        <v>0</v>
      </c>
      <c r="L11" s="111">
        <f t="shared" si="0"/>
        <v>0</v>
      </c>
      <c r="M11" s="112" t="s">
        <v>15</v>
      </c>
      <c r="N11" s="113">
        <v>5000</v>
      </c>
      <c r="O11" s="114" t="s">
        <v>16</v>
      </c>
      <c r="P11" s="14">
        <f t="shared" si="1"/>
        <v>0</v>
      </c>
      <c r="Q11" s="108" t="s">
        <v>10</v>
      </c>
      <c r="R11" s="97"/>
    </row>
    <row r="12" spans="2:19" ht="40.5" customHeight="1" thickBot="1">
      <c r="B12" s="52"/>
      <c r="C12" s="97"/>
      <c r="D12" s="115"/>
      <c r="E12" s="115"/>
      <c r="F12" s="115"/>
      <c r="G12" s="115"/>
      <c r="H12" s="115"/>
      <c r="I12" s="115"/>
      <c r="J12" s="93">
        <f>IF(COUNT(J6:J11)=0,"",SUM(J6:J11))</f>
        <v>0</v>
      </c>
      <c r="K12" s="93">
        <f>IF(COUNT(K6:K11)=0,"",SUM(K6:K11))</f>
        <v>0</v>
      </c>
      <c r="L12" s="94">
        <f>IF(COUNT(L6:L11)=0,"",SUM(L6:L11))</f>
        <v>0</v>
      </c>
      <c r="M12" s="386" t="s">
        <v>39</v>
      </c>
      <c r="N12" s="387"/>
      <c r="O12" s="388"/>
      <c r="P12" s="170">
        <f>SUM(P6:P11)</f>
        <v>0</v>
      </c>
      <c r="Q12" s="116" t="s">
        <v>10</v>
      </c>
      <c r="R12" s="97"/>
    </row>
    <row r="13" spans="2:19" ht="17.25" customHeight="1" thickBot="1">
      <c r="B13" s="52"/>
      <c r="C13" s="97"/>
      <c r="D13" s="115"/>
      <c r="E13" s="115"/>
      <c r="F13" s="391"/>
      <c r="G13" s="391"/>
      <c r="H13" s="391"/>
      <c r="I13" s="391"/>
      <c r="J13" s="115"/>
      <c r="K13" s="115"/>
      <c r="L13" s="115"/>
      <c r="M13" s="71"/>
      <c r="N13" s="71"/>
      <c r="O13" s="71"/>
      <c r="P13" s="92"/>
      <c r="Q13" s="118"/>
      <c r="R13" s="97"/>
    </row>
    <row r="14" spans="2:19" ht="40.5" customHeight="1" thickBot="1">
      <c r="B14" s="52"/>
      <c r="C14" s="392" t="s">
        <v>183</v>
      </c>
      <c r="D14" s="393"/>
      <c r="E14" s="393"/>
      <c r="F14" s="192">
        <f>COUNTIF(AD申請書!D8:D15,"監督・コーチ")</f>
        <v>0</v>
      </c>
      <c r="G14" s="115"/>
      <c r="H14" s="386" t="s">
        <v>102</v>
      </c>
      <c r="I14" s="388"/>
      <c r="J14" s="389">
        <f>帯同審判!N14</f>
        <v>0</v>
      </c>
      <c r="K14" s="390"/>
      <c r="L14" s="115"/>
      <c r="M14" s="383" t="s">
        <v>103</v>
      </c>
      <c r="N14" s="384"/>
      <c r="O14" s="385"/>
      <c r="P14" s="170">
        <f>S14</f>
        <v>0</v>
      </c>
      <c r="Q14" s="116" t="s">
        <v>10</v>
      </c>
      <c r="R14" s="97"/>
      <c r="S14" s="140">
        <f>IF(J14=0,L12*1000,IF(J14=2,0,IF(AND(J14=1,L12&gt;10),(L12-10)*1000,0)))</f>
        <v>0</v>
      </c>
    </row>
    <row r="15" spans="2:19" ht="17.25" customHeight="1" thickBot="1">
      <c r="B15" s="52"/>
      <c r="C15" s="188"/>
      <c r="D15" s="188"/>
      <c r="E15" s="189"/>
      <c r="F15" s="190"/>
      <c r="G15" s="115"/>
      <c r="H15" s="115"/>
      <c r="I15" s="117"/>
      <c r="J15" s="117"/>
      <c r="K15" s="115"/>
      <c r="L15" s="115"/>
      <c r="M15" s="71"/>
      <c r="N15" s="71"/>
      <c r="O15" s="71"/>
      <c r="P15" s="92"/>
      <c r="Q15" s="118"/>
      <c r="R15" s="97"/>
    </row>
    <row r="16" spans="2:19" ht="40.5" customHeight="1" thickBot="1">
      <c r="B16" s="52"/>
      <c r="C16" s="394" t="s">
        <v>184</v>
      </c>
      <c r="D16" s="395"/>
      <c r="E16" s="395"/>
      <c r="F16" s="193">
        <f>COUNTIF(AD申請書!D8:D15,"スポッター")</f>
        <v>0</v>
      </c>
      <c r="G16" s="73"/>
      <c r="H16" s="396" t="s">
        <v>110</v>
      </c>
      <c r="I16" s="397"/>
      <c r="J16" s="376">
        <f>撮影許可申請書!G7</f>
        <v>0</v>
      </c>
      <c r="K16" s="377"/>
      <c r="L16" s="73"/>
      <c r="M16" s="383" t="s">
        <v>104</v>
      </c>
      <c r="N16" s="384"/>
      <c r="O16" s="385"/>
      <c r="P16" s="170">
        <f>広告協賛申請書!H15</f>
        <v>0</v>
      </c>
      <c r="Q16" s="116" t="s">
        <v>10</v>
      </c>
      <c r="R16" s="52"/>
    </row>
    <row r="17" spans="2:18" ht="17.25" customHeight="1" thickBot="1">
      <c r="B17" s="52"/>
      <c r="C17" s="191"/>
      <c r="D17" s="191"/>
      <c r="E17" s="189"/>
      <c r="F17" s="190"/>
      <c r="G17" s="115"/>
      <c r="H17" s="115"/>
      <c r="I17" s="119"/>
      <c r="J17" s="115"/>
      <c r="K17" s="73"/>
      <c r="L17" s="73"/>
      <c r="M17" s="120"/>
      <c r="N17" s="120"/>
      <c r="O17" s="120"/>
      <c r="P17" s="92"/>
      <c r="Q17" s="118"/>
      <c r="R17" s="52"/>
    </row>
    <row r="18" spans="2:18" ht="40.5" customHeight="1" thickBot="1">
      <c r="B18" s="52"/>
      <c r="C18" s="394" t="s">
        <v>185</v>
      </c>
      <c r="D18" s="395"/>
      <c r="E18" s="395"/>
      <c r="F18" s="193">
        <f>COUNTIF(AD申請書!D8:D15,"トレーナー")</f>
        <v>0</v>
      </c>
      <c r="G18" s="115"/>
      <c r="H18" s="396" t="s">
        <v>111</v>
      </c>
      <c r="I18" s="397"/>
      <c r="J18" s="376">
        <f>撮影許可申請書!G12</f>
        <v>0</v>
      </c>
      <c r="K18" s="377"/>
      <c r="L18" s="121"/>
      <c r="M18" s="382" t="s">
        <v>106</v>
      </c>
      <c r="N18" s="382"/>
      <c r="O18" s="382"/>
      <c r="P18" s="171">
        <f>SUM(P12,P14,P16)</f>
        <v>0</v>
      </c>
      <c r="Q18" s="122" t="s">
        <v>10</v>
      </c>
      <c r="R18" s="52"/>
    </row>
    <row r="19" spans="2:18" ht="17" customHeight="1">
      <c r="B19" s="52"/>
      <c r="C19" s="97"/>
      <c r="D19" s="97"/>
      <c r="E19" s="97"/>
      <c r="F19" s="97"/>
      <c r="G19" s="97"/>
      <c r="H19" s="97"/>
      <c r="I19" s="97"/>
      <c r="J19" s="97"/>
      <c r="K19" s="97"/>
      <c r="L19" s="97"/>
      <c r="M19" s="68"/>
      <c r="N19" s="68"/>
      <c r="O19" s="68"/>
      <c r="P19" s="123"/>
      <c r="Q19" s="118"/>
      <c r="R19" s="97"/>
    </row>
    <row r="20" spans="2:18" ht="17" customHeight="1">
      <c r="B20" s="52"/>
      <c r="C20" s="52"/>
      <c r="D20" s="52"/>
      <c r="E20" s="52"/>
      <c r="F20" s="124"/>
      <c r="G20" s="124"/>
      <c r="H20" s="124"/>
      <c r="I20" s="125"/>
      <c r="J20" s="125"/>
      <c r="K20" s="52"/>
      <c r="L20" s="52"/>
      <c r="M20" s="52"/>
      <c r="N20" s="52"/>
      <c r="O20" s="52"/>
      <c r="P20" s="52"/>
      <c r="Q20" s="52"/>
      <c r="R20" s="52"/>
    </row>
    <row r="21" spans="2:18" ht="20" customHeight="1">
      <c r="B21" s="52"/>
      <c r="C21" s="52"/>
      <c r="D21" s="52" t="s">
        <v>20</v>
      </c>
      <c r="E21" s="52"/>
      <c r="F21" s="52"/>
      <c r="G21" s="52"/>
      <c r="H21" s="52"/>
      <c r="I21" s="52"/>
      <c r="J21" s="52"/>
      <c r="K21" s="52"/>
      <c r="L21" s="52"/>
      <c r="M21" s="52"/>
      <c r="N21" s="52"/>
      <c r="O21" s="52"/>
      <c r="P21" s="52"/>
      <c r="Q21" s="52"/>
      <c r="R21" s="52"/>
    </row>
    <row r="22" spans="2:18" ht="20" customHeight="1">
      <c r="B22" s="52"/>
      <c r="C22" s="52"/>
      <c r="D22" s="75" t="s">
        <v>142</v>
      </c>
      <c r="E22" s="52" t="s">
        <v>196</v>
      </c>
      <c r="F22" s="52"/>
      <c r="G22" s="52"/>
      <c r="H22" s="52"/>
      <c r="I22" s="52"/>
      <c r="J22" s="52"/>
      <c r="K22" s="52"/>
      <c r="L22" s="52"/>
      <c r="M22" s="52"/>
      <c r="N22" s="52"/>
      <c r="O22" s="52"/>
      <c r="P22" s="52"/>
      <c r="Q22" s="52"/>
      <c r="R22" s="52"/>
    </row>
    <row r="23" spans="2:18" ht="20" customHeight="1">
      <c r="B23" s="52"/>
      <c r="C23" s="52"/>
      <c r="D23" s="75" t="s">
        <v>142</v>
      </c>
      <c r="E23" s="52" t="s">
        <v>197</v>
      </c>
      <c r="F23" s="52"/>
      <c r="G23" s="52"/>
      <c r="H23" s="52"/>
      <c r="I23" s="52"/>
      <c r="J23" s="52"/>
      <c r="K23" s="52"/>
      <c r="L23" s="52"/>
      <c r="M23" s="52"/>
      <c r="N23" s="52"/>
      <c r="O23" s="52"/>
      <c r="P23" s="52"/>
      <c r="Q23" s="52"/>
      <c r="R23" s="52"/>
    </row>
    <row r="24" spans="2:18" ht="20" customHeight="1">
      <c r="B24" s="52"/>
      <c r="C24" s="52"/>
      <c r="D24" s="75" t="s">
        <v>142</v>
      </c>
      <c r="E24" s="52" t="s">
        <v>153</v>
      </c>
      <c r="F24" s="52"/>
      <c r="G24" s="52"/>
      <c r="H24" s="52"/>
      <c r="I24" s="52"/>
      <c r="J24" s="52"/>
      <c r="K24" s="52"/>
      <c r="L24" s="52"/>
      <c r="M24" s="52"/>
      <c r="N24" s="52"/>
      <c r="O24" s="52"/>
      <c r="P24" s="52"/>
      <c r="Q24" s="52"/>
      <c r="R24" s="52"/>
    </row>
    <row r="25" spans="2:18" ht="20" customHeight="1">
      <c r="B25" s="52"/>
      <c r="C25" s="52"/>
      <c r="D25" s="75" t="s">
        <v>142</v>
      </c>
      <c r="E25" s="52" t="s">
        <v>154</v>
      </c>
      <c r="F25" s="52"/>
      <c r="G25" s="52"/>
      <c r="H25" s="52"/>
      <c r="I25" s="52"/>
      <c r="J25" s="52"/>
      <c r="K25" s="52"/>
      <c r="L25" s="52"/>
      <c r="M25" s="52"/>
      <c r="N25" s="52"/>
      <c r="O25" s="52"/>
      <c r="P25" s="52"/>
      <c r="Q25" s="52"/>
      <c r="R25" s="52"/>
    </row>
    <row r="26" spans="2:18" ht="20" customHeight="1">
      <c r="B26" s="52"/>
      <c r="C26" s="52"/>
      <c r="D26" s="75" t="s">
        <v>142</v>
      </c>
      <c r="E26" s="52" t="s">
        <v>155</v>
      </c>
      <c r="F26" s="52"/>
      <c r="G26" s="52"/>
      <c r="H26" s="52"/>
      <c r="I26" s="52"/>
      <c r="J26" s="52"/>
      <c r="K26" s="52"/>
      <c r="L26" s="52"/>
      <c r="M26" s="52"/>
      <c r="N26" s="52"/>
      <c r="O26" s="52"/>
      <c r="P26" s="52"/>
      <c r="Q26" s="52"/>
      <c r="R26" s="52"/>
    </row>
    <row r="27" spans="2:18" ht="20" customHeight="1">
      <c r="B27" s="52"/>
      <c r="C27" s="52"/>
      <c r="D27" s="52"/>
      <c r="E27" s="52"/>
      <c r="F27" s="52"/>
      <c r="G27" s="52"/>
      <c r="H27" s="52"/>
      <c r="I27" s="52"/>
      <c r="J27" s="52"/>
      <c r="K27" s="52"/>
      <c r="L27" s="52"/>
      <c r="M27" s="52"/>
      <c r="N27" s="52"/>
      <c r="O27" s="52"/>
      <c r="P27" s="52"/>
      <c r="Q27" s="52"/>
      <c r="R27" s="52"/>
    </row>
    <row r="28" spans="2:18" ht="24.75" customHeight="1">
      <c r="B28" s="52"/>
      <c r="C28" s="52"/>
      <c r="D28" s="52"/>
      <c r="E28" s="126"/>
      <c r="F28" s="127" t="s">
        <v>21</v>
      </c>
      <c r="G28" s="127"/>
      <c r="H28" s="127"/>
      <c r="I28" s="128"/>
      <c r="J28" s="128"/>
      <c r="K28" s="128"/>
      <c r="L28" s="128"/>
      <c r="M28" s="128"/>
      <c r="N28" s="128"/>
      <c r="O28" s="129"/>
      <c r="P28" s="52"/>
      <c r="Q28" s="52"/>
      <c r="R28" s="52"/>
    </row>
    <row r="29" spans="2:18" ht="27">
      <c r="B29" s="52"/>
      <c r="C29" s="52"/>
      <c r="D29" s="52"/>
      <c r="E29" s="130"/>
      <c r="F29" s="52" t="s" ph="1">
        <v>91</v>
      </c>
      <c r="G29" s="52" ph="1"/>
      <c r="H29" s="52" ph="1"/>
      <c r="I29" s="52"/>
      <c r="J29" s="52"/>
      <c r="K29" s="52"/>
      <c r="L29" s="52"/>
      <c r="M29" s="52"/>
      <c r="N29" s="52"/>
      <c r="O29" s="131"/>
      <c r="P29" s="52"/>
      <c r="Q29" s="52"/>
      <c r="R29" s="52"/>
    </row>
    <row r="30" spans="2:18" ht="24.75" customHeight="1">
      <c r="B30" s="52"/>
      <c r="C30" s="52"/>
      <c r="D30" s="52"/>
      <c r="E30" s="130"/>
      <c r="F30" s="52" t="s">
        <v>92</v>
      </c>
      <c r="G30" s="52"/>
      <c r="H30" s="52"/>
      <c r="I30" s="52"/>
      <c r="J30" s="52"/>
      <c r="K30" s="52"/>
      <c r="L30" s="52"/>
      <c r="M30" s="52"/>
      <c r="N30" s="52"/>
      <c r="O30" s="131"/>
      <c r="P30" s="52"/>
      <c r="Q30" s="52"/>
      <c r="R30" s="52"/>
    </row>
    <row r="31" spans="2:18" ht="27">
      <c r="B31" s="52"/>
      <c r="C31" s="52"/>
      <c r="D31" s="52"/>
      <c r="E31" s="130"/>
      <c r="F31" s="52" t="s" ph="1">
        <v>94</v>
      </c>
      <c r="G31" s="52" ph="1"/>
      <c r="H31" s="52" ph="1"/>
      <c r="I31" s="52"/>
      <c r="J31" s="52"/>
      <c r="K31" s="52"/>
      <c r="L31" s="52"/>
      <c r="M31" s="52"/>
      <c r="N31" s="52"/>
      <c r="O31" s="131"/>
      <c r="P31" s="52"/>
      <c r="Q31" s="52"/>
      <c r="R31" s="52"/>
    </row>
    <row r="32" spans="2:18" ht="24.75" customHeight="1">
      <c r="B32" s="52"/>
      <c r="C32" s="52"/>
      <c r="D32" s="52"/>
      <c r="E32" s="130"/>
      <c r="F32" s="52" t="s">
        <v>19</v>
      </c>
      <c r="G32" s="52"/>
      <c r="H32" s="52"/>
      <c r="I32" s="52"/>
      <c r="J32" s="52"/>
      <c r="K32" s="52"/>
      <c r="L32" s="52"/>
      <c r="M32" s="52"/>
      <c r="N32" s="52"/>
      <c r="O32" s="131"/>
      <c r="P32" s="52"/>
      <c r="Q32" s="52"/>
      <c r="R32" s="52"/>
    </row>
    <row r="33" spans="2:18" ht="31.5" customHeight="1">
      <c r="B33" s="52"/>
      <c r="C33" s="52"/>
      <c r="D33" s="52"/>
      <c r="E33" s="130"/>
      <c r="F33" s="375" t="s">
        <v>93</v>
      </c>
      <c r="G33" s="375"/>
      <c r="H33" s="375"/>
      <c r="I33" s="375"/>
      <c r="J33" s="375"/>
      <c r="K33" s="375"/>
      <c r="L33" s="375"/>
      <c r="M33" s="375"/>
      <c r="N33" s="375"/>
      <c r="O33" s="131"/>
      <c r="P33" s="52"/>
      <c r="Q33" s="52"/>
      <c r="R33" s="52"/>
    </row>
    <row r="34" spans="2:18" ht="24.75" customHeight="1">
      <c r="B34" s="52"/>
      <c r="C34" s="52"/>
      <c r="D34" s="52"/>
      <c r="E34" s="130"/>
      <c r="F34" s="375"/>
      <c r="G34" s="375"/>
      <c r="H34" s="375"/>
      <c r="I34" s="375"/>
      <c r="J34" s="375"/>
      <c r="K34" s="375"/>
      <c r="L34" s="375"/>
      <c r="M34" s="375"/>
      <c r="N34" s="375"/>
      <c r="O34" s="131"/>
      <c r="P34" s="52"/>
      <c r="Q34" s="52"/>
      <c r="R34" s="52"/>
    </row>
    <row r="35" spans="2:18" ht="24.75" customHeight="1">
      <c r="B35" s="52"/>
      <c r="C35" s="52"/>
      <c r="D35" s="52"/>
      <c r="E35" s="130"/>
      <c r="F35" s="375"/>
      <c r="G35" s="375"/>
      <c r="H35" s="375"/>
      <c r="I35" s="375"/>
      <c r="J35" s="375"/>
      <c r="K35" s="375"/>
      <c r="L35" s="375"/>
      <c r="M35" s="375"/>
      <c r="N35" s="375"/>
      <c r="O35" s="131"/>
      <c r="P35" s="52"/>
      <c r="Q35" s="52"/>
      <c r="R35" s="52"/>
    </row>
    <row r="36" spans="2:18" ht="12" customHeight="1">
      <c r="B36" s="52"/>
      <c r="C36" s="52"/>
      <c r="D36" s="52"/>
      <c r="E36" s="132"/>
      <c r="F36" s="86"/>
      <c r="G36" s="86"/>
      <c r="H36" s="86"/>
      <c r="I36" s="86"/>
      <c r="J36" s="86"/>
      <c r="K36" s="86"/>
      <c r="L36" s="86"/>
      <c r="M36" s="86"/>
      <c r="N36" s="86"/>
      <c r="O36" s="133"/>
      <c r="P36" s="52"/>
      <c r="Q36" s="52"/>
      <c r="R36" s="52"/>
    </row>
    <row r="37" spans="2:18" ht="19.5" customHeight="1">
      <c r="B37" s="52"/>
      <c r="C37" s="52"/>
      <c r="D37" s="52"/>
      <c r="E37" s="52"/>
      <c r="F37" s="52"/>
      <c r="G37" s="52"/>
      <c r="H37" s="52"/>
      <c r="I37" s="52"/>
      <c r="J37" s="52"/>
      <c r="K37" s="52"/>
      <c r="L37" s="52"/>
      <c r="M37" s="52"/>
      <c r="N37" s="52"/>
      <c r="O37" s="52"/>
      <c r="P37" s="52"/>
      <c r="Q37" s="52"/>
      <c r="R37" s="52"/>
    </row>
    <row r="38" spans="2:18" ht="19.5" customHeight="1">
      <c r="B38" s="52"/>
      <c r="C38" s="52"/>
      <c r="D38" s="52"/>
      <c r="E38" s="52"/>
      <c r="F38" s="52"/>
      <c r="G38" s="52"/>
      <c r="H38" s="52"/>
      <c r="I38" s="52"/>
      <c r="J38" s="52"/>
      <c r="K38" s="52"/>
      <c r="L38" s="52"/>
      <c r="M38" s="52"/>
      <c r="N38" s="52"/>
      <c r="O38" s="52"/>
      <c r="P38" s="52"/>
      <c r="Q38" s="52"/>
      <c r="R38" s="52"/>
    </row>
    <row r="39" spans="2:18" ht="19.5" customHeight="1"/>
    <row r="40" spans="2:18" ht="19.5" customHeight="1"/>
    <row r="41" spans="2:18" ht="19.5" customHeight="1"/>
    <row r="42" spans="2:18" ht="19.5" customHeight="1">
      <c r="E42" s="134"/>
    </row>
    <row r="43" spans="2:18" ht="19.5" customHeight="1">
      <c r="E43" s="134"/>
    </row>
    <row r="44" spans="2:18" ht="19.5" customHeight="1">
      <c r="E44" s="134"/>
    </row>
    <row r="45" spans="2:18" ht="19.5" customHeight="1"/>
    <row r="46" spans="2:18" ht="19.5" customHeight="1"/>
    <row r="47" spans="2:18" ht="19.5" customHeight="1">
      <c r="E47" s="134"/>
    </row>
    <row r="48" spans="2:18" ht="19.5" customHeight="1"/>
    <row r="49" ht="19.5" customHeight="1"/>
    <row r="50" ht="19.5" customHeight="1"/>
    <row r="51" ht="19.5" customHeight="1"/>
    <row r="52" ht="19.5" customHeight="1"/>
    <row r="53" ht="19.5" customHeight="1"/>
  </sheetData>
  <sheetProtection algorithmName="SHA-512" hashValue="s0KnDD1+EszeC52lznchtlwHgXy7ikb2fp9BHQ5yqsCuaC5rt6McNthgp9xG3Ek/RijhBkCmiHQwnMR8l3hmtg==" saltValue="hOe9GAuwEpi+j3TgscZ5pQ==" spinCount="100000" sheet="1" selectLockedCells="1"/>
  <mergeCells count="27">
    <mergeCell ref="H16:I16"/>
    <mergeCell ref="H18:I18"/>
    <mergeCell ref="C2:Q2"/>
    <mergeCell ref="C3:Q3"/>
    <mergeCell ref="E9:I9"/>
    <mergeCell ref="E10:I10"/>
    <mergeCell ref="P5:Q5"/>
    <mergeCell ref="C5:C11"/>
    <mergeCell ref="M5:O5"/>
    <mergeCell ref="D5:I5"/>
    <mergeCell ref="E6:I6"/>
    <mergeCell ref="F33:N35"/>
    <mergeCell ref="J16:K16"/>
    <mergeCell ref="E11:I11"/>
    <mergeCell ref="E7:I7"/>
    <mergeCell ref="E8:I8"/>
    <mergeCell ref="M18:O18"/>
    <mergeCell ref="M16:O16"/>
    <mergeCell ref="M12:O12"/>
    <mergeCell ref="J14:K14"/>
    <mergeCell ref="F13:I13"/>
    <mergeCell ref="M14:O14"/>
    <mergeCell ref="J18:K18"/>
    <mergeCell ref="C14:E14"/>
    <mergeCell ref="C16:E16"/>
    <mergeCell ref="C18:E18"/>
    <mergeCell ref="H14:I14"/>
  </mergeCells>
  <phoneticPr fontId="2"/>
  <printOptions horizontalCentered="1"/>
  <pageMargins left="0.36180555555555555" right="0.19652777777777777" top="0.22152777777777777" bottom="0.29097222222222224" header="0.51180555555555551" footer="0.51180555555555551"/>
  <pageSetup paperSize="9" scale="64"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所属団体情報</vt:lpstr>
      <vt:lpstr>参加申込書 男子</vt:lpstr>
      <vt:lpstr>参加申込書 女子</vt:lpstr>
      <vt:lpstr>AD申請書</vt:lpstr>
      <vt:lpstr>撮影許可申請書</vt:lpstr>
      <vt:lpstr>撮影許可申請書(day)</vt:lpstr>
      <vt:lpstr>帯同審判</vt:lpstr>
      <vt:lpstr>広告協賛申請書</vt:lpstr>
      <vt:lpstr>振込金総括表</vt:lpstr>
      <vt:lpstr>返金用振込口座</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Miyuki Kubo</dc:creator>
  <cp:lastModifiedBy>実由 久保</cp:lastModifiedBy>
  <cp:lastPrinted>2024-04-09T06:02:43Z</cp:lastPrinted>
  <dcterms:created xsi:type="dcterms:W3CDTF">2011-07-10T12:35:29Z</dcterms:created>
  <dcterms:modified xsi:type="dcterms:W3CDTF">2024-04-26T12:36:01Z</dcterms:modified>
</cp:coreProperties>
</file>